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11011 - SO 01 Polní c..." sheetId="2" r:id="rId2"/>
    <sheet name="202211012 - SO 02 Interak..." sheetId="3" r:id="rId3"/>
    <sheet name="202211013 - SO 03 3-letá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'202211011 - SO 01 Polní c...'!$C$125:$K$186</definedName>
    <definedName name="_xlnm.Print_Area" localSheetId="1">'202211011 - SO 01 Polní c...'!$C$4:$J$76,'202211011 - SO 01 Polní c...'!$C$82:$J$107,'202211011 - SO 01 Polní c...'!$C$113:$K$186</definedName>
    <definedName name="_xlnm.Print_Titles" localSheetId="1">'202211011 - SO 01 Polní c...'!$125:$125</definedName>
    <definedName name="_xlnm._FilterDatabase" localSheetId="2" hidden="1">'202211012 - SO 02 Interak...'!$C$118:$K$161</definedName>
    <definedName name="_xlnm.Print_Area" localSheetId="2">'202211012 - SO 02 Interak...'!$C$4:$J$76,'202211012 - SO 02 Interak...'!$C$82:$J$100,'202211012 - SO 02 Interak...'!$C$106:$K$161</definedName>
    <definedName name="_xlnm.Print_Titles" localSheetId="2">'202211012 - SO 02 Interak...'!$118:$118</definedName>
    <definedName name="_xlnm._FilterDatabase" localSheetId="3" hidden="1">'202211013 - SO 03 3-letá ...'!$C$117:$K$147</definedName>
    <definedName name="_xlnm.Print_Area" localSheetId="3">'202211013 - SO 03 3-letá ...'!$C$4:$J$76,'202211013 - SO 03 3-letá ...'!$C$82:$J$99,'202211013 - SO 03 3-letá ...'!$C$105:$K$147</definedName>
    <definedName name="_xlnm.Print_Titles" localSheetId="3">'202211013 - SO 03 3-letá 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3" r="J37"/>
  <c r="J36"/>
  <c i="1" r="AY96"/>
  <c i="3" r="J35"/>
  <c i="1" r="AX96"/>
  <c i="3"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186"/>
  <c r="BH186"/>
  <c r="BG186"/>
  <c r="BF186"/>
  <c r="T186"/>
  <c r="T185"/>
  <c r="R186"/>
  <c r="R185"/>
  <c r="P186"/>
  <c r="P185"/>
  <c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91"/>
  <c r="J14"/>
  <c r="J12"/>
  <c r="J120"/>
  <c r="E7"/>
  <c r="E85"/>
  <c i="1" r="L90"/>
  <c r="AM90"/>
  <c r="AM89"/>
  <c r="L89"/>
  <c r="AM87"/>
  <c r="L87"/>
  <c r="L85"/>
  <c r="L84"/>
  <c i="2" r="J177"/>
  <c r="BK171"/>
  <c r="J133"/>
  <c r="J184"/>
  <c r="J150"/>
  <c r="BK174"/>
  <c r="J174"/>
  <c r="BK135"/>
  <c r="J169"/>
  <c r="BK145"/>
  <c i="3" r="J146"/>
  <c r="BK149"/>
  <c r="J148"/>
  <c r="J143"/>
  <c r="J131"/>
  <c r="BK152"/>
  <c r="J156"/>
  <c r="J134"/>
  <c r="J144"/>
  <c i="4" r="F36"/>
  <c i="2" r="J138"/>
  <c r="J164"/>
  <c i="1" r="AS94"/>
  <c i="2" r="BK181"/>
  <c r="BK179"/>
  <c r="BK140"/>
  <c r="BK184"/>
  <c r="J154"/>
  <c r="BK131"/>
  <c i="3" r="J158"/>
  <c r="J138"/>
  <c r="BK151"/>
  <c r="BK158"/>
  <c r="J125"/>
  <c r="BK136"/>
  <c r="J152"/>
  <c r="BK159"/>
  <c r="BK131"/>
  <c i="4" r="J130"/>
  <c r="BK133"/>
  <c r="J145"/>
  <c r="J121"/>
  <c r="BK124"/>
  <c i="2" r="BK161"/>
  <c r="J167"/>
  <c r="J130"/>
  <c r="BK130"/>
  <c r="BK154"/>
  <c r="J158"/>
  <c r="BK158"/>
  <c r="BK186"/>
  <c r="BK166"/>
  <c r="BK129"/>
  <c i="3" r="BK155"/>
  <c r="J157"/>
  <c r="BK138"/>
  <c r="J159"/>
  <c r="BK140"/>
  <c r="J140"/>
  <c r="J136"/>
  <c r="BK147"/>
  <c r="J128"/>
  <c i="4" r="J133"/>
  <c r="BK142"/>
  <c r="J124"/>
  <c r="J142"/>
  <c i="2" r="BK167"/>
  <c r="J181"/>
  <c r="BK148"/>
  <c r="J166"/>
  <c r="J182"/>
  <c r="J135"/>
  <c r="J179"/>
  <c r="BK162"/>
  <c r="J186"/>
  <c r="J162"/>
  <c i="3" r="BK157"/>
  <c r="BK154"/>
  <c r="BK153"/>
  <c r="BK122"/>
  <c r="BK148"/>
  <c r="BK128"/>
  <c r="J150"/>
  <c r="J155"/>
  <c r="BK156"/>
  <c i="4" r="J34"/>
  <c i="2" r="BK164"/>
  <c r="BK177"/>
  <c r="J142"/>
  <c r="J152"/>
  <c r="BK169"/>
  <c r="BK138"/>
  <c r="BK150"/>
  <c r="J145"/>
  <c r="BK182"/>
  <c r="BK152"/>
  <c i="3" r="J147"/>
  <c r="J153"/>
  <c r="BK144"/>
  <c r="J161"/>
  <c r="BK161"/>
  <c r="BK134"/>
  <c r="J151"/>
  <c r="BK143"/>
  <c i="4" r="J139"/>
  <c r="J127"/>
  <c r="BK130"/>
  <c r="BK127"/>
  <c r="BK139"/>
  <c i="2" r="J178"/>
  <c r="BK178"/>
  <c r="J140"/>
  <c r="BK133"/>
  <c r="J161"/>
  <c r="J131"/>
  <c r="J129"/>
  <c r="BK142"/>
  <c r="J171"/>
  <c r="J148"/>
  <c i="3" r="BK125"/>
  <c r="BK145"/>
  <c r="J149"/>
  <c r="BK150"/>
  <c r="J154"/>
  <c r="J122"/>
  <c r="BK146"/>
  <c r="J145"/>
  <c i="4" r="BK145"/>
  <c r="BK121"/>
  <c r="BK136"/>
  <c r="J136"/>
  <c i="2" l="1" r="T128"/>
  <c r="T180"/>
  <c i="3" r="T121"/>
  <c r="T120"/>
  <c r="T119"/>
  <c i="2" r="BK160"/>
  <c r="J160"/>
  <c r="J100"/>
  <c r="T176"/>
  <c r="T175"/>
  <c i="3" r="R121"/>
  <c r="R120"/>
  <c r="R119"/>
  <c i="2" r="R128"/>
  <c r="R176"/>
  <c i="3" r="P121"/>
  <c r="P120"/>
  <c r="P119"/>
  <c i="1" r="AU96"/>
  <c i="2" r="R160"/>
  <c r="P176"/>
  <c i="3" r="BK121"/>
  <c r="J121"/>
  <c r="J98"/>
  <c i="4" r="BK120"/>
  <c r="J120"/>
  <c r="J98"/>
  <c i="2" r="P128"/>
  <c r="BK176"/>
  <c r="J176"/>
  <c r="J103"/>
  <c r="BK180"/>
  <c r="J180"/>
  <c r="J104"/>
  <c i="4" r="P120"/>
  <c r="P119"/>
  <c r="P118"/>
  <c i="1" r="AU97"/>
  <c i="2" r="T160"/>
  <c r="P180"/>
  <c i="4" r="R120"/>
  <c r="R119"/>
  <c r="R118"/>
  <c i="2" r="BK128"/>
  <c r="J128"/>
  <c r="J98"/>
  <c r="P160"/>
  <c r="R180"/>
  <c i="4" r="T120"/>
  <c r="T119"/>
  <c r="T118"/>
  <c i="2" r="BK173"/>
  <c r="J173"/>
  <c r="J101"/>
  <c r="BK185"/>
  <c r="J185"/>
  <c r="J106"/>
  <c i="3" r="BK160"/>
  <c r="J160"/>
  <c r="J99"/>
  <c i="2" r="BK183"/>
  <c r="J183"/>
  <c r="J105"/>
  <c r="BK157"/>
  <c r="J157"/>
  <c r="J99"/>
  <c i="4" r="J92"/>
  <c r="F115"/>
  <c r="BE121"/>
  <c r="BE127"/>
  <c r="BE142"/>
  <c r="BE145"/>
  <c r="E85"/>
  <c r="J91"/>
  <c r="BE133"/>
  <c i="3" r="BK120"/>
  <c r="J120"/>
  <c r="J97"/>
  <c i="4" r="J89"/>
  <c r="F114"/>
  <c r="BE139"/>
  <c r="BE124"/>
  <c r="BE136"/>
  <c r="BE130"/>
  <c i="1" r="AW97"/>
  <c r="BC97"/>
  <c i="3" r="E85"/>
  <c r="F91"/>
  <c r="BE138"/>
  <c r="BE146"/>
  <c r="BE150"/>
  <c r="BE154"/>
  <c r="BE157"/>
  <c r="J89"/>
  <c r="J115"/>
  <c r="BE131"/>
  <c r="BE144"/>
  <c r="BE149"/>
  <c r="BE153"/>
  <c i="2" r="BK127"/>
  <c r="BK175"/>
  <c r="J175"/>
  <c r="J102"/>
  <c i="3" r="BE128"/>
  <c r="BE122"/>
  <c r="BE145"/>
  <c r="F92"/>
  <c r="BE140"/>
  <c r="BE143"/>
  <c r="BE159"/>
  <c r="J92"/>
  <c r="BE125"/>
  <c r="BE134"/>
  <c r="BE147"/>
  <c r="BE148"/>
  <c r="BE151"/>
  <c r="BE152"/>
  <c r="BE161"/>
  <c r="BE136"/>
  <c r="BE155"/>
  <c r="BE156"/>
  <c r="BE158"/>
  <c i="2" r="F92"/>
  <c r="F122"/>
  <c r="BE164"/>
  <c r="BE174"/>
  <c r="BE186"/>
  <c r="J91"/>
  <c r="BE154"/>
  <c r="J89"/>
  <c r="E116"/>
  <c r="BE133"/>
  <c r="BE140"/>
  <c r="BE148"/>
  <c r="BE166"/>
  <c r="BE171"/>
  <c r="BE177"/>
  <c r="BE181"/>
  <c r="BE182"/>
  <c r="J92"/>
  <c r="BE130"/>
  <c r="BE142"/>
  <c r="BE129"/>
  <c r="BE150"/>
  <c r="BE161"/>
  <c r="BE178"/>
  <c r="BE184"/>
  <c r="BE135"/>
  <c r="BE138"/>
  <c r="BE145"/>
  <c r="BE152"/>
  <c r="BE158"/>
  <c r="BE167"/>
  <c r="BE169"/>
  <c r="BE179"/>
  <c r="BE131"/>
  <c r="BE162"/>
  <c r="F35"/>
  <c i="1" r="BB95"/>
  <c i="3" r="F36"/>
  <c i="1" r="BC96"/>
  <c i="2" r="F37"/>
  <c i="1" r="BD95"/>
  <c i="4" r="F37"/>
  <c i="1" r="BD97"/>
  <c i="2" r="F36"/>
  <c i="1" r="BC95"/>
  <c i="4" r="F34"/>
  <c i="1" r="BA97"/>
  <c i="3" r="F35"/>
  <c i="1" r="BB96"/>
  <c i="3" r="F37"/>
  <c i="1" r="BD96"/>
  <c i="3" r="F34"/>
  <c i="1" r="BA96"/>
  <c i="3" r="J34"/>
  <c i="1" r="AW96"/>
  <c i="2" r="J34"/>
  <c i="1" r="AW95"/>
  <c i="2" r="F34"/>
  <c i="1" r="BA95"/>
  <c i="4" r="F35"/>
  <c i="1" r="BB97"/>
  <c i="2" l="1" r="R175"/>
  <c r="P127"/>
  <c r="P126"/>
  <c i="1" r="AU95"/>
  <c i="2" r="P175"/>
  <c r="R127"/>
  <c r="R126"/>
  <c r="T127"/>
  <c r="T126"/>
  <c i="4" r="BK119"/>
  <c r="J119"/>
  <c r="J97"/>
  <c i="3" r="BK119"/>
  <c r="J119"/>
  <c r="J96"/>
  <c i="2" r="BK126"/>
  <c r="J126"/>
  <c r="J127"/>
  <c r="J97"/>
  <c r="J33"/>
  <c i="1" r="AV95"/>
  <c r="AT95"/>
  <c r="BB94"/>
  <c r="W31"/>
  <c r="AU94"/>
  <c i="4" r="J33"/>
  <c i="1" r="AV97"/>
  <c r="AT97"/>
  <c i="2" r="J30"/>
  <c i="1" r="AG95"/>
  <c r="BA94"/>
  <c r="W30"/>
  <c r="BD94"/>
  <c r="W33"/>
  <c i="2" r="F33"/>
  <c i="1" r="AZ95"/>
  <c i="3" r="J33"/>
  <c i="1" r="AV96"/>
  <c r="AT96"/>
  <c i="3" r="F33"/>
  <c i="1" r="AZ96"/>
  <c i="4" r="F33"/>
  <c i="1" r="AZ97"/>
  <c r="BC94"/>
  <c r="W32"/>
  <c i="4" l="1" r="BK118"/>
  <c r="J118"/>
  <c r="J96"/>
  <c i="1" r="AN95"/>
  <c i="2" r="J96"/>
  <c r="J39"/>
  <c i="3" r="J30"/>
  <c i="1" r="AG96"/>
  <c r="AN96"/>
  <c r="AX94"/>
  <c r="AZ94"/>
  <c r="W29"/>
  <c r="AY94"/>
  <c r="AW94"/>
  <c r="AK30"/>
  <c i="3" l="1" r="J39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<sst xmlns="http://schemas.openxmlformats.org/spreadsheetml/2006/main">
  <si>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</si>
  <si>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</si>
  <si>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</si>
  <si>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</si>
  <si>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</si>
  <si>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{36aec378-678d-457c-84bc-68436a70848a}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</si>
  <si>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</si>
  <si>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</si>
  <si>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</si>
  <si>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</si>
  <si>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</si>
  <si>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</si>
  <si>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</si>
  <si>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</si>
  <si>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20221101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</si>
  <si>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</si>
  <si>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</si>
  <si>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VPC3 Kolová</t>
  </si>
  <si>
    <t>KSO:</t>
  </si>
  <si>
    <t>CC-CZ:</t>
  </si>
  <si>
    <t>Místo:</t>
  </si>
  <si>
    <t xml:space="preserve"> </t>
  </si>
  <si>
    <t>Datum:</t>
  </si>
  <si>
    <t>5. 11. 2022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</si>
  <si>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</si>
  <si>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</si>
  <si>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</si>
  <si>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</si>
  <si>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</si>
  <si>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</si>
  <si>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</si>
  <si>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</si>
  <si>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</si>
  <si>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</si>
  <si>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</si>
  <si>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</si>
  <si>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</si>
  <si>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</si>
  <si>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</si>
  <si>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</si>
  <si>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</si>
  <si>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</si>
  <si>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</si>
  <si>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</si>
  <si>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</si>
  <si>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</si>
  <si>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</si>
  <si>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</si>
  <si>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</si>
  <si>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</si>
  <si>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</si>
  <si>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</si>
  <si>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</si>
  <si>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</si>
  <si>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</si>
  <si>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</si>
  <si>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</si>
  <si>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</si>
  <si>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</si>
  <si>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</si>
  <si>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</si>
  <si>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</si>
  <si>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</si>
  <si>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</si>
  <si>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</si>
  <si>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</si>
  <si>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</si>
  <si>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</si>
  <si>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</si>
  <si>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</si>
  <si>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</si>
  <si>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</si>
  <si>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</si>
  <si>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</si>
  <si>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</si>
  <si>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</si>
  <si>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</si>
  <si>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</si>
  <si>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202211011</t>
  </si>
  <si>
    <t>SO 01 Polní cesta</t>
  </si>
  <si>
    <t>STA</t>
  </si>
  <si>
    <t>1</t>
  </si>
  <si>
    <t>{bf43eecf-4591-466c-8e5e-76309810f41b}</t>
  </si>
  <si>
    <t>2</t>
  </si>
  <si>
    <t>202211012</t>
  </si>
  <si>
    <t>SO 02 Interaktivní prvek</t>
  </si>
  <si>
    <t>{07e9d400-abf4-46e9-92a3-d33423b76a04}</t>
  </si>
  <si>
    <t>202211013</t>
  </si>
  <si>
    <t>SO 03 3-letá péče</t>
  </si>
  <si>
    <t>{26434b2c-a601-4080-b740-509c90251c94}</t>
  </si>
  <si>
    <t>KRYCÍ LIST SOUPISU PRACÍ</t>
  </si>
  <si>
    <t>Objekt:</t>
  </si>
  <si>
    <t>202211011 - SO 01 Polní cesta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</si>
  <si>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</si>
  <si>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</si>
  <si>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</si>
  <si>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</si>
  <si>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</si>
  <si>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</si>
  <si>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</si>
  <si>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3 - Svislé a kompletní konstrukce</t>
  </si>
  <si>
    <t xml:space="preserve">    5 - Komunikace pozemní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</si>
  <si>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</si>
  <si>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</si>
  <si>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</si>
  <si>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</si>
  <si>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</si>
  <si>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</si>
  <si>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</si>
  <si>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</si>
  <si>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</si>
  <si>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</si>
  <si>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</si>
  <si>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</si>
  <si>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</si>
  <si>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</si>
  <si>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</si>
  <si>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</si>
  <si>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</si>
  <si>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</si>
  <si>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</si>
  <si>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</si>
  <si>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</si>
  <si>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</si>
  <si>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</si>
  <si>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</si>
  <si>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121151123</t>
  </si>
  <si>
    <t>Sejmutí ornice plochy přes 500 m2 tl vrstvy do 200 mm strojně</t>
  </si>
  <si>
    <t>m2</t>
  </si>
  <si>
    <t>CS ÚRS 2023 01</t>
  </si>
  <si>
    <t>4</t>
  </si>
  <si>
    <t>775847973</t>
  </si>
  <si>
    <t>122251104</t>
  </si>
  <si>
    <t>Odkopávky a prokopávky nezapažené v hornině třídy těžitelnosti I skupiny 3 objem do 500 m3 strojně</t>
  </si>
  <si>
    <t>m3</t>
  </si>
  <si>
    <t>1283855733</t>
  </si>
  <si>
    <t>3</t>
  </si>
  <si>
    <t>171152111</t>
  </si>
  <si>
    <t>Uložení sypaniny z hornin nesoudržných a sypkých do násypů zhutněných v aktivní zóně silnic a dálnic</t>
  </si>
  <si>
    <t>-340098441</t>
  </si>
  <si>
    <t>P</t>
  </si>
  <si>
    <t>Poznámka k položce:_x000d_
hutněné násypy v trase</t>
  </si>
  <si>
    <t>181101131</t>
  </si>
  <si>
    <t>Úprava pozemku s rozpojením, přehrnutím, urovnáním a přehrnutím do 20 m zeminy tř 3</t>
  </si>
  <si>
    <t>121059858</t>
  </si>
  <si>
    <t>VV</t>
  </si>
  <si>
    <t>1885,44*0,15</t>
  </si>
  <si>
    <t>5</t>
  </si>
  <si>
    <t>181451141</t>
  </si>
  <si>
    <t>Založení parterového trávníku výsevem plochy přes 1000 m2 v rovině a ve svahu do 1:5</t>
  </si>
  <si>
    <t>-1430070042</t>
  </si>
  <si>
    <t>Poznámka k položce:_x000d_
zatravněná komunikace 586,8_x000d_
násypy 71,85 _x000d_
zářezy 89,52</t>
  </si>
  <si>
    <t>586,8+71,85*1,2+89,52*1,2</t>
  </si>
  <si>
    <t>6</t>
  </si>
  <si>
    <t>M</t>
  </si>
  <si>
    <t>005724901</t>
  </si>
  <si>
    <t>Pomalurozpustné trávníkové hnojivo, 0,2kg/m2</t>
  </si>
  <si>
    <t>kg</t>
  </si>
  <si>
    <t>8</t>
  </si>
  <si>
    <t>-1616167991</t>
  </si>
  <si>
    <t>780,444*0,2</t>
  </si>
  <si>
    <t>7</t>
  </si>
  <si>
    <t>005724400</t>
  </si>
  <si>
    <t>osivo směs travní hřištní</t>
  </si>
  <si>
    <t>555986485</t>
  </si>
  <si>
    <t>780,444*0,05</t>
  </si>
  <si>
    <t>166151101</t>
  </si>
  <si>
    <t>Přehození neulehlého výkopku z horniny třídy těžitelnosti I skupiny 1 až 3 strojně</t>
  </si>
  <si>
    <t>-2087420362</t>
  </si>
  <si>
    <t>Poznámka k položce:_x000d_
promíchání zeminya HDK8/16 pro konstrukci zatravněné části komunikace</t>
  </si>
  <si>
    <t>586,8*0,05</t>
  </si>
  <si>
    <t>9</t>
  </si>
  <si>
    <t>58333651</t>
  </si>
  <si>
    <t>kamenivo těžené hrubé frakce 8/16</t>
  </si>
  <si>
    <t>t</t>
  </si>
  <si>
    <t>795519360</t>
  </si>
  <si>
    <t>Poznámka k položce:_x000d_
HDK 8/16 pro vytvoření směsi se zeminou (80% HDK + 20% zeminy) pro zřízení zatravněné pojížděné plochy</t>
  </si>
  <si>
    <t>587,36*0,05*0,8*1,75</t>
  </si>
  <si>
    <t>10</t>
  </si>
  <si>
    <t>181951112</t>
  </si>
  <si>
    <t>Úprava pláně v hornině třídy těžitelnosti I, skupiny 1 až 3 se zhutněním strojně</t>
  </si>
  <si>
    <t>-1848556674</t>
  </si>
  <si>
    <t>822,91+849,69</t>
  </si>
  <si>
    <t>11</t>
  </si>
  <si>
    <t>182151111</t>
  </si>
  <si>
    <t>Svahování v zářezech v hornině třídy těžitelnosti I, skupiny 1 až 3 strojně</t>
  </si>
  <si>
    <t>-500283286</t>
  </si>
  <si>
    <t>89,52*1,2</t>
  </si>
  <si>
    <t>12</t>
  </si>
  <si>
    <t>182251101</t>
  </si>
  <si>
    <t>Svahování násypů strojně</t>
  </si>
  <si>
    <t>-1664449120</t>
  </si>
  <si>
    <t>71,85*1,2</t>
  </si>
  <si>
    <t>13</t>
  </si>
  <si>
    <t>182351123</t>
  </si>
  <si>
    <t>Rozprostření ornice pl do 500 m2 ve svahu přes 1:5 tl vrstvy do 200 mm strojně</t>
  </si>
  <si>
    <t>1707299571</t>
  </si>
  <si>
    <t xml:space="preserve">Poznámka k položce:_x000d_
rozprostření ornice _x000d_
pahorek  551,75_x000d_
</t>
  </si>
  <si>
    <t>Svislé a kompletní konstrukce</t>
  </si>
  <si>
    <t>14</t>
  </si>
  <si>
    <t>989-040</t>
  </si>
  <si>
    <t>Demontáže ostatních drobných nespecifikovaných prvků vč. odvozu a skládkovného</t>
  </si>
  <si>
    <t>hod</t>
  </si>
  <si>
    <t>1211233039</t>
  </si>
  <si>
    <t>Poznámka k položce:_x000d_
přemístění tabule</t>
  </si>
  <si>
    <t>Komunikace pozemní</t>
  </si>
  <si>
    <t>564732111</t>
  </si>
  <si>
    <t>Podklad z vibrovaného štěrku VŠ tl 100 mm</t>
  </si>
  <si>
    <t>1564168247</t>
  </si>
  <si>
    <t>16</t>
  </si>
  <si>
    <t>564851011</t>
  </si>
  <si>
    <t>Podklad ze štěrkodrtě ŠD plochy do 100 m2 tl 150 mm</t>
  </si>
  <si>
    <t>-1667237011</t>
  </si>
  <si>
    <t>739,16+822,91+849,69</t>
  </si>
  <si>
    <t>17</t>
  </si>
  <si>
    <t>564871111</t>
  </si>
  <si>
    <t>Podklad ze štěrkodrtě ŠD plochy přes 100 m2 tl 250 mm</t>
  </si>
  <si>
    <t>-496183227</t>
  </si>
  <si>
    <t>537,85*1,53</t>
  </si>
  <si>
    <t>18</t>
  </si>
  <si>
    <t>569831111</t>
  </si>
  <si>
    <t>Zpevnění krajnic štěrkodrtí tl 100 mm</t>
  </si>
  <si>
    <t>508485054</t>
  </si>
  <si>
    <t>19</t>
  </si>
  <si>
    <t>573411105</t>
  </si>
  <si>
    <t>Jednoduchý nátěr z asfaltu v množství 1,7 kg/m2 s posypem</t>
  </si>
  <si>
    <t>-1200377461</t>
  </si>
  <si>
    <t>537,85*1</t>
  </si>
  <si>
    <t>20</t>
  </si>
  <si>
    <t>573411106</t>
  </si>
  <si>
    <t>Jednoduchý nátěr z asfaltu v množství 1,90 kg/m2 s posypem</t>
  </si>
  <si>
    <t>-995733570</t>
  </si>
  <si>
    <t>574381112</t>
  </si>
  <si>
    <t>Penetrační makadam hrubý PMH tl 100 mm</t>
  </si>
  <si>
    <t>-1378022196</t>
  </si>
  <si>
    <t>537,85*1,133</t>
  </si>
  <si>
    <t>998</t>
  </si>
  <si>
    <t>Přesun hmot</t>
  </si>
  <si>
    <t>22</t>
  </si>
  <si>
    <t>998225111</t>
  </si>
  <si>
    <t>Přesun hmot pro pozemní komunikace s krytem z kamene, monolitickým betonovým nebo živičným</t>
  </si>
  <si>
    <t>1066804982</t>
  </si>
  <si>
    <t>VRN</t>
  </si>
  <si>
    <t>Vedlejší rozpočtové náklady</t>
  </si>
  <si>
    <t>VRN1</t>
  </si>
  <si>
    <t>Průzkumné, geodetické a projektové práce</t>
  </si>
  <si>
    <t>23</t>
  </si>
  <si>
    <t>012203000</t>
  </si>
  <si>
    <t>Geodetické práce při provádění stavby</t>
  </si>
  <si>
    <t>kpl</t>
  </si>
  <si>
    <t>1024</t>
  </si>
  <si>
    <t>-2114599626</t>
  </si>
  <si>
    <t>24</t>
  </si>
  <si>
    <t>012303000</t>
  </si>
  <si>
    <t>Geodetické práce po výstavbě</t>
  </si>
  <si>
    <t>901982789</t>
  </si>
  <si>
    <t>25</t>
  </si>
  <si>
    <t>013254000</t>
  </si>
  <si>
    <t>Dokumentace skutečného provedení stavby</t>
  </si>
  <si>
    <t>paré</t>
  </si>
  <si>
    <t>242806556</t>
  </si>
  <si>
    <t>VRN3</t>
  </si>
  <si>
    <t>Zařízení staveniště</t>
  </si>
  <si>
    <t>26</t>
  </si>
  <si>
    <t>032002000</t>
  </si>
  <si>
    <t>Vybavení staveniště</t>
  </si>
  <si>
    <t>1962563017</t>
  </si>
  <si>
    <t>27</t>
  </si>
  <si>
    <t>034503000</t>
  </si>
  <si>
    <t>Informační tabule na staveništi</t>
  </si>
  <si>
    <t>ks</t>
  </si>
  <si>
    <t>1822154585</t>
  </si>
  <si>
    <t>VRN4</t>
  </si>
  <si>
    <t>Inženýrská činnost</t>
  </si>
  <si>
    <t>28</t>
  </si>
  <si>
    <t>043194000</t>
  </si>
  <si>
    <t>Ostatní zkoušky</t>
  </si>
  <si>
    <t>1469168447</t>
  </si>
  <si>
    <t>VRN9</t>
  </si>
  <si>
    <t>Ostatní náklady</t>
  </si>
  <si>
    <t>29</t>
  </si>
  <si>
    <t>091003000</t>
  </si>
  <si>
    <t>Ostatní náklady bez rozlišení - čištění komunikací</t>
  </si>
  <si>
    <t>990278658</t>
  </si>
  <si>
    <t>202211012 - SO 02 Interaktivní prvek</t>
  </si>
  <si>
    <t>162251102</t>
  </si>
  <si>
    <t>Vodorovné přemístění přes 20 do 50 m výkopku/sypaniny z horniny třídy těžitelnosti I skupiny 1 až 3</t>
  </si>
  <si>
    <t>1370452346</t>
  </si>
  <si>
    <t>Poznámka k položce:_x000d_
odvoz ornice z plochy pahorku na mezidepoinii a zpět na pahorek</t>
  </si>
  <si>
    <t>116,34*2</t>
  </si>
  <si>
    <t>162351103</t>
  </si>
  <si>
    <t>Vodorovné přemístění přes 50 do 500 m výkopku/sypaniny z horniny třídy těžitelnosti I skupiny 1 až 3</t>
  </si>
  <si>
    <t>1224801951</t>
  </si>
  <si>
    <t>Poznámka k položce:_x000d_
převoz ornice z trasy na mezideponii a zpět na pahrbek_x000d_
převoz výkopku z trasy na mezideponii a zpět na pahrbek</t>
  </si>
  <si>
    <t>334,52+334,52+440,43+440,43</t>
  </si>
  <si>
    <t>171251201</t>
  </si>
  <si>
    <t>Uložení sypaniny na skládky nebo meziskládky</t>
  </si>
  <si>
    <t>1250388382</t>
  </si>
  <si>
    <t>Poznámka k položce:_x000d_
vytvoření pahorku</t>
  </si>
  <si>
    <t>334,52+116,34+440,43</t>
  </si>
  <si>
    <t>1333935692</t>
  </si>
  <si>
    <t xml:space="preserve">Poznámka k položce:_x000d_
pahorek  551,75_x000d_
</t>
  </si>
  <si>
    <t>551,75*1,2</t>
  </si>
  <si>
    <t>2027199244</t>
  </si>
  <si>
    <t>662,1*0,2</t>
  </si>
  <si>
    <t>-943888568</t>
  </si>
  <si>
    <t>662,1*0,05</t>
  </si>
  <si>
    <t>-1893902114</t>
  </si>
  <si>
    <t>-701200400</t>
  </si>
  <si>
    <t>183111214</t>
  </si>
  <si>
    <t>Jamky pro výsadbu s výměnou 50 % půdy zeminy tř 1 až 4 objem do 0,02 m3 v rovině a svahu do 1:5</t>
  </si>
  <si>
    <t>kus</t>
  </si>
  <si>
    <t>-1024521849</t>
  </si>
  <si>
    <t>103715100</t>
  </si>
  <si>
    <t>substrát zahradnický B 70 l bal.PE</t>
  </si>
  <si>
    <t>908188269</t>
  </si>
  <si>
    <t>183151113</t>
  </si>
  <si>
    <t>Hloubení jam pro výsadbu dřevin strojně v rovině nebo ve svahu do 1:5 obj jamky přes 0,3 do 0,5 m3</t>
  </si>
  <si>
    <t>-493748559</t>
  </si>
  <si>
    <t>184102110</t>
  </si>
  <si>
    <t>Výsadba dřeviny s balem D do 0,1 m do jamky se zalitím v rovině a svahu do 1:5</t>
  </si>
  <si>
    <t>-961455105</t>
  </si>
  <si>
    <t>184102113</t>
  </si>
  <si>
    <t>Výsadba dřeviny s balem D přes 0,3 do 0,4 m do jamky se zalitím v rovině a svahu do 1:5</t>
  </si>
  <si>
    <t>-1637583082</t>
  </si>
  <si>
    <t>02650300</t>
  </si>
  <si>
    <t>javor mléč /Acer platanoides/ 20-50cm</t>
  </si>
  <si>
    <t>-525388884</t>
  </si>
  <si>
    <t>02650381</t>
  </si>
  <si>
    <t>jeřáb ptačí /Sorbus aucuparia/ 150-200cm</t>
  </si>
  <si>
    <t>-882554581</t>
  </si>
  <si>
    <t>184102116</t>
  </si>
  <si>
    <t>Výsadba dřeviny s balem D přes 0,6 do 0,8 m do jamky se zalitím v rovině a svahu do 1:5</t>
  </si>
  <si>
    <t>-275682242</t>
  </si>
  <si>
    <t>02650545</t>
  </si>
  <si>
    <t>líska obecná/ 20-35cm</t>
  </si>
  <si>
    <t>-281235358</t>
  </si>
  <si>
    <t>02650529</t>
  </si>
  <si>
    <t>růže šípková/ 20-35cm</t>
  </si>
  <si>
    <t>1789146914</t>
  </si>
  <si>
    <t>184215133</t>
  </si>
  <si>
    <t>Ukotvení kmene dřevin třemi kůly D do 0,1 m délky do 3 m</t>
  </si>
  <si>
    <t>1264919949</t>
  </si>
  <si>
    <t>605912540</t>
  </si>
  <si>
    <t>kůl vyvazovací dřevěný délka 250 cm průměr 8 cm</t>
  </si>
  <si>
    <t>1123808839</t>
  </si>
  <si>
    <t>605912571</t>
  </si>
  <si>
    <t>příčka spojovací ke kůlům ipregnovaná 50x8 cm</t>
  </si>
  <si>
    <t>-894125732</t>
  </si>
  <si>
    <t>605912572</t>
  </si>
  <si>
    <t>úvazek bavlněný š. 3 cm</t>
  </si>
  <si>
    <t>1526249897</t>
  </si>
  <si>
    <t>184401112</t>
  </si>
  <si>
    <t>Příprava dřevin k přesazení bez výměny půdy s vyhnojením s balem D přes 0,8 do 1 m v rovině a svahu do 1:5</t>
  </si>
  <si>
    <t>756432402</t>
  </si>
  <si>
    <t>184502115</t>
  </si>
  <si>
    <t>Vyzvednutí dřeviny k přesazení s balem D přes 0,8 do 1,0 m v rovině a svahu do 1:5</t>
  </si>
  <si>
    <t>-1871730735</t>
  </si>
  <si>
    <t>184813121</t>
  </si>
  <si>
    <t>Ochrana dřevin před okusem ručně pletivem v rovině a svahu do 1:5</t>
  </si>
  <si>
    <t>-1250792778</t>
  </si>
  <si>
    <t>-792263320</t>
  </si>
  <si>
    <t>202211013 - SO 03 3-letá péče</t>
  </si>
  <si>
    <t>184852321</t>
  </si>
  <si>
    <t>Řez stromu výchovný špičáků a keřových stromů v do 4 m</t>
  </si>
  <si>
    <t>-1092071482</t>
  </si>
  <si>
    <t>Poznámka k položce:_x000d_
9 stromů - 3 roky - 50%_x000d_
následná péče</t>
  </si>
  <si>
    <t>9*3*0,5</t>
  </si>
  <si>
    <t>1849111R1</t>
  </si>
  <si>
    <t>Kontrola ukotvení stromů - kontrola úvazků včetně doplnění chybějících, kontrola kotvení a případná oprava</t>
  </si>
  <si>
    <t>-423620649</t>
  </si>
  <si>
    <t>Poznámka k položce:_x000d_
9 stromů - 1x ročně - po dobu 3 let - celkem 27_x000d_
následná péče</t>
  </si>
  <si>
    <t>9*3</t>
  </si>
  <si>
    <t>1849111R2</t>
  </si>
  <si>
    <t>Doplnění mulče závlahových mis stromů vč. dodávky materiálu</t>
  </si>
  <si>
    <t>856590318</t>
  </si>
  <si>
    <t xml:space="preserve">Poznámka k položce:_x000d_
9 stromů - 1x ročně - po dobu tří let_x000d_
předpoklad 30% původní plochy (a 1 m2)_x000d_
následná péče_x000d_
_x000d_
</t>
  </si>
  <si>
    <t>9*3*0,3</t>
  </si>
  <si>
    <t>1849111R3</t>
  </si>
  <si>
    <t>Doplnění uhynulých stromů vč. dodávky</t>
  </si>
  <si>
    <t>159229263</t>
  </si>
  <si>
    <t>Poznámka k položce:_x000d_
9 stromů - po dobu 3 let_x000d_
předpoklad 1ks_x000d_
následná péče</t>
  </si>
  <si>
    <t>1849111R4</t>
  </si>
  <si>
    <t>Kontrola funkčnosti chrániček kmene, případně výměna poškozených</t>
  </si>
  <si>
    <t>-576627035</t>
  </si>
  <si>
    <t>Poznámka k položce:_x000d_
9 stromů - 1x ročně - po dobu 3 let_x000d_
následná péče</t>
  </si>
  <si>
    <t>185804311R5</t>
  </si>
  <si>
    <t>Zalití stromů - ca 100 litrů</t>
  </si>
  <si>
    <t>1497462040</t>
  </si>
  <si>
    <t>Poznámka k položce:_x000d_
9 stromů + 60 dřevin - 3 roky - 25 zalití v roce_x000d_
následná péče</t>
  </si>
  <si>
    <t>69*3*25</t>
  </si>
  <si>
    <t>185851121R6</t>
  </si>
  <si>
    <t>Dovoz vody pro zálivku stromů na vzdálenost do 1000 m</t>
  </si>
  <si>
    <t>1133686498</t>
  </si>
  <si>
    <t xml:space="preserve">Poznámka k položce:_x000d_
9 stromů+60 dřevin  - po dobu 3 let _x000d_
předpoklad 100 l/1 zalití; frekvence 1x týdně, 25x ročně_x000d_
následná péče</t>
  </si>
  <si>
    <t>69*3*25*0,1</t>
  </si>
  <si>
    <t>185851129R7</t>
  </si>
  <si>
    <t>Dovoz vody pro zálivku. Přípatek za každých dalších i započatých 1000 m</t>
  </si>
  <si>
    <t>2872746</t>
  </si>
  <si>
    <t>Poznámka k položce:_x000d_
následná péče po dobu 3 let</t>
  </si>
  <si>
    <t>517*4</t>
  </si>
  <si>
    <t>0821113210</t>
  </si>
  <si>
    <t>Voda pitná pro ostatní odběratele</t>
  </si>
  <si>
    <t>699809880</t>
  </si>
  <si>
    <t>517,5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</si>
</sst>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20221101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VPC3 Kolová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5. 11. 2022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24.7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'202211011 - SO 01 Polní c...'!J30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'202211011 - SO 01 Polní c...'!P126</f>
        <v>0</v>
      </c>
      <c r="AV95" s="126">
        <f>'202211011 - SO 01 Polní c...'!J33</f>
        <v>0</v>
      </c>
      <c r="AW95" s="126">
        <f>'202211011 - SO 01 Polní c...'!J34</f>
        <v>0</v>
      </c>
      <c r="AX95" s="126">
        <f>'202211011 - SO 01 Polní c...'!J35</f>
        <v>0</v>
      </c>
      <c r="AY95" s="126">
        <f>'202211011 - SO 01 Polní c...'!J36</f>
        <v>0</v>
      </c>
      <c r="AZ95" s="126">
        <f>'202211011 - SO 01 Polní c...'!F33</f>
        <v>0</v>
      </c>
      <c r="BA95" s="126">
        <f>'202211011 - SO 01 Polní c...'!F34</f>
        <v>0</v>
      </c>
      <c r="BB95" s="126">
        <f>'202211011 - SO 01 Polní c...'!F35</f>
        <v>0</v>
      </c>
      <c r="BC95" s="126">
        <f>'202211011 - SO 01 Polní c...'!F36</f>
        <v>0</v>
      </c>
      <c r="BD95" s="128">
        <f>'202211011 - SO 01 Polní c...'!F37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24.7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'202211012 - SO 02 Interak...'!J30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'202211012 - SO 02 Interak...'!P119</f>
        <v>0</v>
      </c>
      <c r="AV96" s="126">
        <f>'202211012 - SO 02 Interak...'!J33</f>
        <v>0</v>
      </c>
      <c r="AW96" s="126">
        <f>'202211012 - SO 02 Interak...'!J34</f>
        <v>0</v>
      </c>
      <c r="AX96" s="126">
        <f>'202211012 - SO 02 Interak...'!J35</f>
        <v>0</v>
      </c>
      <c r="AY96" s="126">
        <f>'202211012 - SO 02 Interak...'!J36</f>
        <v>0</v>
      </c>
      <c r="AZ96" s="126">
        <f>'202211012 - SO 02 Interak...'!F33</f>
        <v>0</v>
      </c>
      <c r="BA96" s="126">
        <f>'202211012 - SO 02 Interak...'!F34</f>
        <v>0</v>
      </c>
      <c r="BB96" s="126">
        <f>'202211012 - SO 02 Interak...'!F35</f>
        <v>0</v>
      </c>
      <c r="BC96" s="126">
        <f>'202211012 - SO 02 Interak...'!F36</f>
        <v>0</v>
      </c>
      <c r="BD96" s="128">
        <f>'202211012 - SO 02 Interak...'!F37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24.7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'202211013 - SO 03 3-letá 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30">
        <v>0</v>
      </c>
      <c r="AT97" s="131">
        <f>ROUND(SUM(AV97:AW97),2)</f>
        <v>0</v>
      </c>
      <c r="AU97" s="132">
        <f>'202211013 - SO 03 3-letá ...'!P118</f>
        <v>0</v>
      </c>
      <c r="AV97" s="131">
        <f>'202211013 - SO 03 3-letá ...'!J33</f>
        <v>0</v>
      </c>
      <c r="AW97" s="131">
        <f>'202211013 - SO 03 3-letá ...'!J34</f>
        <v>0</v>
      </c>
      <c r="AX97" s="131">
        <f>'202211013 - SO 03 3-letá ...'!J35</f>
        <v>0</v>
      </c>
      <c r="AY97" s="131">
        <f>'202211013 - SO 03 3-letá ...'!J36</f>
        <v>0</v>
      </c>
      <c r="AZ97" s="131">
        <f>'202211013 - SO 03 3-letá ...'!F33</f>
        <v>0</v>
      </c>
      <c r="BA97" s="131">
        <f>'202211013 - SO 03 3-letá ...'!F34</f>
        <v>0</v>
      </c>
      <c r="BB97" s="131">
        <f>'202211013 - SO 03 3-letá ...'!F35</f>
        <v>0</v>
      </c>
      <c r="BC97" s="131">
        <f>'202211013 - SO 03 3-letá ...'!F36</f>
        <v>0</v>
      </c>
      <c r="BD97" s="133">
        <f>'202211013 - SO 03 3-letá ...'!F37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LGzNvYOG9Tb/nflQnobG7c8kWZUvFYR6TrZ56i9KuaWQuRBsh+qzbWamvtZesOLd4YQ7Qw5Nj3TAUgPDwGGCjw==" hashValue="rbawugQKyN4p6Mv4l8h/q2wQWlBxX9t7nAYukgMTOGcSl+ey8AG/A2dJIFyavXf8qhLJwYWH+Qf9M6l5a9rye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211011 - SO 01 Polní c...'!C2" display="/"/>
    <hyperlink ref="A96" location="'202211012 - SO 02 Interak...'!C2" display="/"/>
    <hyperlink ref="A97" location="'202211013 - SO 03 3-let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VPC3 Kolová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5. 11. 2022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ROUND(J126,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ROUND((SUM(BE126:BE186)),  2)</f>
        <v>0</v>
      </c>
      <c r="G33" s="36"/>
      <c r="H33" s="36"/>
      <c r="I33" s="153">
        <v>0.20999999999999999</v>
      </c>
      <c r="J33" s="152">
        <f>ROUND(((SUM(BE126:BE186))*I33),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ROUND((SUM(BF126:BF186)),  2)</f>
        <v>0</v>
      </c>
      <c r="G34" s="36"/>
      <c r="H34" s="36"/>
      <c r="I34" s="153">
        <v>0.14999999999999999</v>
      </c>
      <c r="J34" s="152">
        <f>ROUND(((SUM(BF126:BF186))*I34),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ROUND((SUM(BG126:BG186)),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ROUND((SUM(BH126:BH186)),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ROUND((SUM(BI126:BI186)),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VPC3 Kolová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202211011 - SO 01 Polní cesta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5. 11. 2022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J126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J128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100</v>
      </c>
      <c r="E99" s="186"/>
      <c r="F99" s="186"/>
      <c r="G99" s="186"/>
      <c r="H99" s="186"/>
      <c r="I99" s="186"/>
      <c r="J99" s="187">
        <f>J157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J173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103</v>
      </c>
      <c r="E102" s="180"/>
      <c r="F102" s="180"/>
      <c r="G102" s="180"/>
      <c r="H102" s="180"/>
      <c r="I102" s="180"/>
      <c r="J102" s="181">
        <f>J175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104</v>
      </c>
      <c r="E103" s="186"/>
      <c r="F103" s="186"/>
      <c r="G103" s="186"/>
      <c r="H103" s="186"/>
      <c r="I103" s="186"/>
      <c r="J103" s="187">
        <f>J176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105</v>
      </c>
      <c r="E104" s="186"/>
      <c r="F104" s="186"/>
      <c r="G104" s="186"/>
      <c r="H104" s="186"/>
      <c r="I104" s="186"/>
      <c r="J104" s="187">
        <f>J180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106</v>
      </c>
      <c r="E105" s="186"/>
      <c r="F105" s="186"/>
      <c r="G105" s="186"/>
      <c r="H105" s="186"/>
      <c r="I105" s="186"/>
      <c r="J105" s="187">
        <f>J183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107</v>
      </c>
      <c r="E106" s="186"/>
      <c r="F106" s="186"/>
      <c r="G106" s="186"/>
      <c r="H106" s="186"/>
      <c r="I106" s="186"/>
      <c r="J106" s="187">
        <f>J185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108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172" t="str">
        <f>E7</f>
        <v>Polní cesta VPC3 Kolová</v>
      </c>
      <c r="F116" s="30"/>
      <c r="G116" s="30"/>
      <c r="H116" s="30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91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E9</f>
        <v>202211011 - SO 01 Polní cesta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F12</f>
        <v xml:space="preserve"> </v>
      </c>
      <c r="G120" s="38"/>
      <c r="H120" s="38"/>
      <c r="I120" s="30" t="s">
        <v>22</v>
      </c>
      <c r="J120" s="77" t="str">
        <f>IF(J12="","",J12)</f>
        <v>5. 11. 2022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E15</f>
        <v xml:space="preserve"> </v>
      </c>
      <c r="G122" s="38"/>
      <c r="H122" s="38"/>
      <c r="I122" s="30" t="s">
        <v>29</v>
      </c>
      <c r="J122" s="34" t="str">
        <f>E21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IF(E18="","",E18)</f>
        <v>Vyplň údaj</v>
      </c>
      <c r="G123" s="38"/>
      <c r="H123" s="38"/>
      <c r="I123" s="30" t="s">
        <v>31</v>
      </c>
      <c r="J123" s="34" t="str">
        <f>E24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9"/>
      <c r="B125" s="190"/>
      <c r="C125" s="191" t="s">
        <v>109</v>
      </c>
      <c r="D125" s="192" t="s">
        <v>58</v>
      </c>
      <c r="E125" s="192" t="s">
        <v>54</v>
      </c>
      <c r="F125" s="192" t="s">
        <v>55</v>
      </c>
      <c r="G125" s="192" t="s">
        <v>110</v>
      </c>
      <c r="H125" s="192" t="s">
        <v>111</v>
      </c>
      <c r="I125" s="192" t="s">
        <v>112</v>
      </c>
      <c r="J125" s="192" t="s">
        <v>95</v>
      </c>
      <c r="K125" s="193" t="s">
        <v>113</v>
      </c>
      <c r="L125" s="194"/>
      <c r="M125" s="98" t="s">
        <v>1</v>
      </c>
      <c r="N125" s="99" t="s">
        <v>37</v>
      </c>
      <c r="O125" s="99" t="s">
        <v>114</v>
      </c>
      <c r="P125" s="99" t="s">
        <v>115</v>
      </c>
      <c r="Q125" s="99" t="s">
        <v>116</v>
      </c>
      <c r="R125" s="99" t="s">
        <v>117</v>
      </c>
      <c r="S125" s="99" t="s">
        <v>118</v>
      </c>
      <c r="T125" s="100" t="s">
        <v>119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</row>
    <row r="126" s="2" customFormat="1" ht="22.8" customHeight="1">
      <c r="A126" s="36"/>
      <c r="B126" s="37"/>
      <c r="C126" s="105" t="s">
        <v>120</v>
      </c>
      <c r="D126" s="38"/>
      <c r="E126" s="38"/>
      <c r="F126" s="38"/>
      <c r="G126" s="38"/>
      <c r="H126" s="38"/>
      <c r="I126" s="38"/>
      <c r="J126" s="195">
        <f>BK126</f>
        <v>0</v>
      </c>
      <c r="K126" s="38"/>
      <c r="L126" s="42"/>
      <c r="M126" s="101"/>
      <c r="N126" s="196"/>
      <c r="O126" s="102"/>
      <c r="P126" s="197">
        <f>P127+P175</f>
        <v>0</v>
      </c>
      <c r="Q126" s="102"/>
      <c r="R126" s="197">
        <f>R127+R175</f>
        <v>1702.3747691999997</v>
      </c>
      <c r="S126" s="102"/>
      <c r="T126" s="198">
        <f>T127+T175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97</v>
      </c>
      <c r="BK126" s="199">
        <f>BK127+BK175</f>
        <v>0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121</v>
      </c>
      <c r="F127" s="203" t="s">
        <v>122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P128+P157+P160+P173</f>
        <v>0</v>
      </c>
      <c r="Q127" s="208"/>
      <c r="R127" s="209">
        <f>R128+R157+R160+R173</f>
        <v>1702.3747691999997</v>
      </c>
      <c r="S127" s="208"/>
      <c r="T127" s="210">
        <f>T128+T157+T160+T173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73</v>
      </c>
      <c r="AY127" s="211" t="s">
        <v>123</v>
      </c>
      <c r="BK127" s="213">
        <f>BK128+BK157+BK160+BK173</f>
        <v>0</v>
      </c>
    </row>
    <row r="128" s="12" customFormat="1" ht="22.8" customHeight="1">
      <c r="A128" s="12"/>
      <c r="B128" s="200"/>
      <c r="C128" s="201"/>
      <c r="D128" s="202" t="s">
        <v>72</v>
      </c>
      <c r="E128" s="214" t="s">
        <v>81</v>
      </c>
      <c r="F128" s="214" t="s">
        <v>124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SUM(P129:P156)</f>
        <v>0</v>
      </c>
      <c r="Q128" s="208"/>
      <c r="R128" s="209">
        <f>SUM(R129:R156)</f>
        <v>41.154022000000005</v>
      </c>
      <c r="S128" s="208"/>
      <c r="T128" s="210">
        <f>SUM(T129:T156)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81</v>
      </c>
      <c r="AT128" s="212" t="s">
        <v>72</v>
      </c>
      <c r="AU128" s="212" t="s">
        <v>81</v>
      </c>
      <c r="AY128" s="211" t="s">
        <v>123</v>
      </c>
      <c r="BK128" s="213">
        <f>SUM(BK129:BK156)</f>
        <v>0</v>
      </c>
    </row>
    <row r="129" s="2" customFormat="1" ht="24.15" customHeight="1">
      <c r="A129" s="36"/>
      <c r="B129" s="37"/>
      <c r="C129" s="216" t="s">
        <v>81</v>
      </c>
      <c r="D129" s="216" t="s">
        <v>125</v>
      </c>
      <c r="E129" s="217" t="s">
        <v>126</v>
      </c>
      <c r="F129" s="218" t="s">
        <v>127</v>
      </c>
      <c r="G129" s="219" t="s">
        <v>128</v>
      </c>
      <c r="H129" s="220">
        <v>2254.2800000000002</v>
      </c>
      <c r="I129" s="221"/>
      <c r="J129" s="222">
        <f>ROUND(I129*H129,2)</f>
        <v>0</v>
      </c>
      <c r="K129" s="218" t="s">
        <v>129</v>
      </c>
      <c r="L129" s="42"/>
      <c r="M129" s="223" t="s">
        <v>1</v>
      </c>
      <c r="N129" s="224" t="s">
        <v>38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130</v>
      </c>
      <c r="AT129" s="227" t="s">
        <v>125</v>
      </c>
      <c r="AU129" s="227" t="s">
        <v>83</v>
      </c>
      <c r="AY129" s="15" t="s">
        <v>123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81</v>
      </c>
      <c r="BK129" s="228">
        <f>ROUND(I129*H129,2)</f>
        <v>0</v>
      </c>
      <c r="BL129" s="15" t="s">
        <v>130</v>
      </c>
      <c r="BM129" s="227" t="s">
        <v>131</v>
      </c>
    </row>
    <row r="130" s="2" customFormat="1" ht="33" customHeight="1">
      <c r="A130" s="36"/>
      <c r="B130" s="37"/>
      <c r="C130" s="216" t="s">
        <v>83</v>
      </c>
      <c r="D130" s="216" t="s">
        <v>125</v>
      </c>
      <c r="E130" s="217" t="s">
        <v>132</v>
      </c>
      <c r="F130" s="218" t="s">
        <v>133</v>
      </c>
      <c r="G130" s="219" t="s">
        <v>134</v>
      </c>
      <c r="H130" s="220">
        <v>440.43000000000001</v>
      </c>
      <c r="I130" s="221"/>
      <c r="J130" s="222">
        <f>ROUND(I130*H130,2)</f>
        <v>0</v>
      </c>
      <c r="K130" s="218" t="s">
        <v>129</v>
      </c>
      <c r="L130" s="42"/>
      <c r="M130" s="223" t="s">
        <v>1</v>
      </c>
      <c r="N130" s="224" t="s">
        <v>38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130</v>
      </c>
      <c r="AT130" s="227" t="s">
        <v>125</v>
      </c>
      <c r="AU130" s="227" t="s">
        <v>83</v>
      </c>
      <c r="AY130" s="15" t="s">
        <v>123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130</v>
      </c>
      <c r="BM130" s="227" t="s">
        <v>135</v>
      </c>
    </row>
    <row r="131" s="2" customFormat="1" ht="33" customHeight="1">
      <c r="A131" s="36"/>
      <c r="B131" s="37"/>
      <c r="C131" s="216" t="s">
        <v>136</v>
      </c>
      <c r="D131" s="216" t="s">
        <v>125</v>
      </c>
      <c r="E131" s="217" t="s">
        <v>137</v>
      </c>
      <c r="F131" s="218" t="s">
        <v>138</v>
      </c>
      <c r="G131" s="219" t="s">
        <v>134</v>
      </c>
      <c r="H131" s="220">
        <v>97.430000000000007</v>
      </c>
      <c r="I131" s="221"/>
      <c r="J131" s="222">
        <f>ROUND(I131*H131,2)</f>
        <v>0</v>
      </c>
      <c r="K131" s="218" t="s">
        <v>129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130</v>
      </c>
      <c r="AT131" s="227" t="s">
        <v>125</v>
      </c>
      <c r="AU131" s="227" t="s">
        <v>83</v>
      </c>
      <c r="AY131" s="15" t="s">
        <v>123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130</v>
      </c>
      <c r="BM131" s="227" t="s">
        <v>139</v>
      </c>
    </row>
    <row r="132" s="2" customFormat="1">
      <c r="A132" s="36"/>
      <c r="B132" s="37"/>
      <c r="C132" s="38"/>
      <c r="D132" s="229" t="s">
        <v>140</v>
      </c>
      <c r="E132" s="38"/>
      <c r="F132" s="230" t="s">
        <v>141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140</v>
      </c>
      <c r="AU132" s="15" t="s">
        <v>83</v>
      </c>
    </row>
    <row r="133" s="2" customFormat="1" ht="24.15" customHeight="1">
      <c r="A133" s="36"/>
      <c r="B133" s="37"/>
      <c r="C133" s="216" t="s">
        <v>130</v>
      </c>
      <c r="D133" s="216" t="s">
        <v>125</v>
      </c>
      <c r="E133" s="217" t="s">
        <v>142</v>
      </c>
      <c r="F133" s="218" t="s">
        <v>143</v>
      </c>
      <c r="G133" s="219" t="s">
        <v>134</v>
      </c>
      <c r="H133" s="220">
        <v>282.81599999999997</v>
      </c>
      <c r="I133" s="221"/>
      <c r="J133" s="222">
        <f>ROUND(I133*H133,2)</f>
        <v>0</v>
      </c>
      <c r="K133" s="218" t="s">
        <v>129</v>
      </c>
      <c r="L133" s="42"/>
      <c r="M133" s="223" t="s">
        <v>1</v>
      </c>
      <c r="N133" s="224" t="s">
        <v>38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130</v>
      </c>
      <c r="AT133" s="227" t="s">
        <v>125</v>
      </c>
      <c r="AU133" s="227" t="s">
        <v>83</v>
      </c>
      <c r="AY133" s="15" t="s">
        <v>123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130</v>
      </c>
      <c r="BM133" s="227" t="s">
        <v>144</v>
      </c>
    </row>
    <row r="134" s="13" customFormat="1">
      <c r="A134" s="13"/>
      <c r="B134" s="234"/>
      <c r="C134" s="235"/>
      <c r="D134" s="229" t="s">
        <v>145</v>
      </c>
      <c r="E134" s="236" t="s">
        <v>1</v>
      </c>
      <c r="F134" s="237" t="s">
        <v>146</v>
      </c>
      <c r="G134" s="235"/>
      <c r="H134" s="238">
        <v>282.81599999999997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145</v>
      </c>
      <c r="AU134" s="244" t="s">
        <v>83</v>
      </c>
      <c r="AV134" s="13" t="s">
        <v>83</v>
      </c>
      <c r="AW134" s="13" t="s">
        <v>30</v>
      </c>
      <c r="AX134" s="13" t="s">
        <v>81</v>
      </c>
      <c r="AY134" s="244" t="s">
        <v>123</v>
      </c>
    </row>
    <row r="135" s="2" customFormat="1" ht="24.15" customHeight="1">
      <c r="A135" s="36"/>
      <c r="B135" s="37"/>
      <c r="C135" s="216" t="s">
        <v>147</v>
      </c>
      <c r="D135" s="216" t="s">
        <v>125</v>
      </c>
      <c r="E135" s="217" t="s">
        <v>148</v>
      </c>
      <c r="F135" s="218" t="s">
        <v>149</v>
      </c>
      <c r="G135" s="219" t="s">
        <v>128</v>
      </c>
      <c r="H135" s="220">
        <v>780.44399999999996</v>
      </c>
      <c r="I135" s="221"/>
      <c r="J135" s="222">
        <f>ROUND(I135*H135,2)</f>
        <v>0</v>
      </c>
      <c r="K135" s="218" t="s">
        <v>129</v>
      </c>
      <c r="L135" s="42"/>
      <c r="M135" s="223" t="s">
        <v>1</v>
      </c>
      <c r="N135" s="224" t="s">
        <v>38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130</v>
      </c>
      <c r="AT135" s="227" t="s">
        <v>125</v>
      </c>
      <c r="AU135" s="227" t="s">
        <v>83</v>
      </c>
      <c r="AY135" s="15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81</v>
      </c>
      <c r="BK135" s="228">
        <f>ROUND(I135*H135,2)</f>
        <v>0</v>
      </c>
      <c r="BL135" s="15" t="s">
        <v>130</v>
      </c>
      <c r="BM135" s="227" t="s">
        <v>150</v>
      </c>
    </row>
    <row r="136" s="2" customFormat="1">
      <c r="A136" s="36"/>
      <c r="B136" s="37"/>
      <c r="C136" s="38"/>
      <c r="D136" s="229" t="s">
        <v>140</v>
      </c>
      <c r="E136" s="38"/>
      <c r="F136" s="230" t="s">
        <v>151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140</v>
      </c>
      <c r="AU136" s="15" t="s">
        <v>83</v>
      </c>
    </row>
    <row r="137" s="13" customFormat="1">
      <c r="A137" s="13"/>
      <c r="B137" s="234"/>
      <c r="C137" s="235"/>
      <c r="D137" s="229" t="s">
        <v>145</v>
      </c>
      <c r="E137" s="236" t="s">
        <v>1</v>
      </c>
      <c r="F137" s="237" t="s">
        <v>152</v>
      </c>
      <c r="G137" s="235"/>
      <c r="H137" s="238">
        <v>780.44399999999996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145</v>
      </c>
      <c r="AU137" s="244" t="s">
        <v>83</v>
      </c>
      <c r="AV137" s="13" t="s">
        <v>83</v>
      </c>
      <c r="AW137" s="13" t="s">
        <v>30</v>
      </c>
      <c r="AX137" s="13" t="s">
        <v>81</v>
      </c>
      <c r="AY137" s="244" t="s">
        <v>123</v>
      </c>
    </row>
    <row r="138" s="2" customFormat="1" ht="16.5" customHeight="1">
      <c r="A138" s="36"/>
      <c r="B138" s="37"/>
      <c r="C138" s="245" t="s">
        <v>153</v>
      </c>
      <c r="D138" s="245" t="s">
        <v>154</v>
      </c>
      <c r="E138" s="246" t="s">
        <v>155</v>
      </c>
      <c r="F138" s="247" t="s">
        <v>156</v>
      </c>
      <c r="G138" s="248" t="s">
        <v>157</v>
      </c>
      <c r="H138" s="249">
        <v>156.089</v>
      </c>
      <c r="I138" s="250"/>
      <c r="J138" s="251">
        <f>ROUND(I138*H138,2)</f>
        <v>0</v>
      </c>
      <c r="K138" s="247" t="s">
        <v>1</v>
      </c>
      <c r="L138" s="252"/>
      <c r="M138" s="253" t="s">
        <v>1</v>
      </c>
      <c r="N138" s="25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158</v>
      </c>
      <c r="AT138" s="227" t="s">
        <v>154</v>
      </c>
      <c r="AU138" s="227" t="s">
        <v>83</v>
      </c>
      <c r="AY138" s="15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130</v>
      </c>
      <c r="BM138" s="227" t="s">
        <v>159</v>
      </c>
    </row>
    <row r="139" s="13" customFormat="1">
      <c r="A139" s="13"/>
      <c r="B139" s="234"/>
      <c r="C139" s="235"/>
      <c r="D139" s="229" t="s">
        <v>145</v>
      </c>
      <c r="E139" s="236" t="s">
        <v>1</v>
      </c>
      <c r="F139" s="237" t="s">
        <v>160</v>
      </c>
      <c r="G139" s="235"/>
      <c r="H139" s="238">
        <v>156.089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145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123</v>
      </c>
    </row>
    <row r="140" s="2" customFormat="1" ht="16.5" customHeight="1">
      <c r="A140" s="36"/>
      <c r="B140" s="37"/>
      <c r="C140" s="245" t="s">
        <v>161</v>
      </c>
      <c r="D140" s="245" t="s">
        <v>154</v>
      </c>
      <c r="E140" s="246" t="s">
        <v>162</v>
      </c>
      <c r="F140" s="247" t="s">
        <v>163</v>
      </c>
      <c r="G140" s="248" t="s">
        <v>157</v>
      </c>
      <c r="H140" s="249">
        <v>39.021999999999998</v>
      </c>
      <c r="I140" s="250"/>
      <c r="J140" s="251">
        <f>ROUND(I140*H140,2)</f>
        <v>0</v>
      </c>
      <c r="K140" s="247" t="s">
        <v>129</v>
      </c>
      <c r="L140" s="252"/>
      <c r="M140" s="253" t="s">
        <v>1</v>
      </c>
      <c r="N140" s="254" t="s">
        <v>38</v>
      </c>
      <c r="O140" s="89"/>
      <c r="P140" s="225">
        <f>O140*H140</f>
        <v>0</v>
      </c>
      <c r="Q140" s="225">
        <v>0.001</v>
      </c>
      <c r="R140" s="225">
        <f>Q140*H140</f>
        <v>0.039022000000000001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158</v>
      </c>
      <c r="AT140" s="227" t="s">
        <v>154</v>
      </c>
      <c r="AU140" s="227" t="s">
        <v>83</v>
      </c>
      <c r="AY140" s="15" t="s">
        <v>123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130</v>
      </c>
      <c r="BM140" s="227" t="s">
        <v>164</v>
      </c>
    </row>
    <row r="141" s="13" customFormat="1">
      <c r="A141" s="13"/>
      <c r="B141" s="234"/>
      <c r="C141" s="235"/>
      <c r="D141" s="229" t="s">
        <v>145</v>
      </c>
      <c r="E141" s="236" t="s">
        <v>1</v>
      </c>
      <c r="F141" s="237" t="s">
        <v>165</v>
      </c>
      <c r="G141" s="235"/>
      <c r="H141" s="238">
        <v>39.021999999999998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145</v>
      </c>
      <c r="AU141" s="244" t="s">
        <v>83</v>
      </c>
      <c r="AV141" s="13" t="s">
        <v>83</v>
      </c>
      <c r="AW141" s="13" t="s">
        <v>30</v>
      </c>
      <c r="AX141" s="13" t="s">
        <v>81</v>
      </c>
      <c r="AY141" s="244" t="s">
        <v>123</v>
      </c>
    </row>
    <row r="142" s="2" customFormat="1" ht="24.15" customHeight="1">
      <c r="A142" s="36"/>
      <c r="B142" s="37"/>
      <c r="C142" s="216" t="s">
        <v>158</v>
      </c>
      <c r="D142" s="216" t="s">
        <v>125</v>
      </c>
      <c r="E142" s="217" t="s">
        <v>166</v>
      </c>
      <c r="F142" s="218" t="s">
        <v>167</v>
      </c>
      <c r="G142" s="219" t="s">
        <v>134</v>
      </c>
      <c r="H142" s="220">
        <v>29.34</v>
      </c>
      <c r="I142" s="221"/>
      <c r="J142" s="222">
        <f>ROUND(I142*H142,2)</f>
        <v>0</v>
      </c>
      <c r="K142" s="218" t="s">
        <v>129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130</v>
      </c>
      <c r="AT142" s="227" t="s">
        <v>125</v>
      </c>
      <c r="AU142" s="227" t="s">
        <v>83</v>
      </c>
      <c r="AY142" s="15" t="s">
        <v>123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130</v>
      </c>
      <c r="BM142" s="227" t="s">
        <v>168</v>
      </c>
    </row>
    <row r="143" s="2" customFormat="1">
      <c r="A143" s="36"/>
      <c r="B143" s="37"/>
      <c r="C143" s="38"/>
      <c r="D143" s="229" t="s">
        <v>140</v>
      </c>
      <c r="E143" s="38"/>
      <c r="F143" s="230" t="s">
        <v>169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140</v>
      </c>
      <c r="AU143" s="15" t="s">
        <v>83</v>
      </c>
    </row>
    <row r="144" s="13" customFormat="1">
      <c r="A144" s="13"/>
      <c r="B144" s="234"/>
      <c r="C144" s="235"/>
      <c r="D144" s="229" t="s">
        <v>145</v>
      </c>
      <c r="E144" s="236" t="s">
        <v>1</v>
      </c>
      <c r="F144" s="237" t="s">
        <v>170</v>
      </c>
      <c r="G144" s="235"/>
      <c r="H144" s="238">
        <v>29.34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145</v>
      </c>
      <c r="AU144" s="244" t="s">
        <v>83</v>
      </c>
      <c r="AV144" s="13" t="s">
        <v>83</v>
      </c>
      <c r="AW144" s="13" t="s">
        <v>30</v>
      </c>
      <c r="AX144" s="13" t="s">
        <v>81</v>
      </c>
      <c r="AY144" s="244" t="s">
        <v>123</v>
      </c>
    </row>
    <row r="145" s="2" customFormat="1" ht="16.5" customHeight="1">
      <c r="A145" s="36"/>
      <c r="B145" s="37"/>
      <c r="C145" s="245" t="s">
        <v>171</v>
      </c>
      <c r="D145" s="245" t="s">
        <v>154</v>
      </c>
      <c r="E145" s="246" t="s">
        <v>172</v>
      </c>
      <c r="F145" s="247" t="s">
        <v>173</v>
      </c>
      <c r="G145" s="248" t="s">
        <v>174</v>
      </c>
      <c r="H145" s="249">
        <v>41.115000000000002</v>
      </c>
      <c r="I145" s="250"/>
      <c r="J145" s="251">
        <f>ROUND(I145*H145,2)</f>
        <v>0</v>
      </c>
      <c r="K145" s="247" t="s">
        <v>129</v>
      </c>
      <c r="L145" s="252"/>
      <c r="M145" s="253" t="s">
        <v>1</v>
      </c>
      <c r="N145" s="254" t="s">
        <v>38</v>
      </c>
      <c r="O145" s="89"/>
      <c r="P145" s="225">
        <f>O145*H145</f>
        <v>0</v>
      </c>
      <c r="Q145" s="225">
        <v>1</v>
      </c>
      <c r="R145" s="225">
        <f>Q145*H145</f>
        <v>41.115000000000002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158</v>
      </c>
      <c r="AT145" s="227" t="s">
        <v>154</v>
      </c>
      <c r="AU145" s="227" t="s">
        <v>83</v>
      </c>
      <c r="AY145" s="15" t="s">
        <v>123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130</v>
      </c>
      <c r="BM145" s="227" t="s">
        <v>175</v>
      </c>
    </row>
    <row r="146" s="2" customFormat="1">
      <c r="A146" s="36"/>
      <c r="B146" s="37"/>
      <c r="C146" s="38"/>
      <c r="D146" s="229" t="s">
        <v>140</v>
      </c>
      <c r="E146" s="38"/>
      <c r="F146" s="230" t="s">
        <v>176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140</v>
      </c>
      <c r="AU146" s="15" t="s">
        <v>83</v>
      </c>
    </row>
    <row r="147" s="13" customFormat="1">
      <c r="A147" s="13"/>
      <c r="B147" s="234"/>
      <c r="C147" s="235"/>
      <c r="D147" s="229" t="s">
        <v>145</v>
      </c>
      <c r="E147" s="236" t="s">
        <v>1</v>
      </c>
      <c r="F147" s="237" t="s">
        <v>177</v>
      </c>
      <c r="G147" s="235"/>
      <c r="H147" s="238">
        <v>41.115000000000002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145</v>
      </c>
      <c r="AU147" s="244" t="s">
        <v>83</v>
      </c>
      <c r="AV147" s="13" t="s">
        <v>83</v>
      </c>
      <c r="AW147" s="13" t="s">
        <v>30</v>
      </c>
      <c r="AX147" s="13" t="s">
        <v>81</v>
      </c>
      <c r="AY147" s="244" t="s">
        <v>123</v>
      </c>
    </row>
    <row r="148" s="2" customFormat="1" ht="24.15" customHeight="1">
      <c r="A148" s="36"/>
      <c r="B148" s="37"/>
      <c r="C148" s="216" t="s">
        <v>178</v>
      </c>
      <c r="D148" s="216" t="s">
        <v>125</v>
      </c>
      <c r="E148" s="217" t="s">
        <v>179</v>
      </c>
      <c r="F148" s="218" t="s">
        <v>180</v>
      </c>
      <c r="G148" s="219" t="s">
        <v>128</v>
      </c>
      <c r="H148" s="220">
        <v>1672.5999999999999</v>
      </c>
      <c r="I148" s="221"/>
      <c r="J148" s="222">
        <f>ROUND(I148*H148,2)</f>
        <v>0</v>
      </c>
      <c r="K148" s="218" t="s">
        <v>129</v>
      </c>
      <c r="L148" s="42"/>
      <c r="M148" s="223" t="s">
        <v>1</v>
      </c>
      <c r="N148" s="224" t="s">
        <v>38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130</v>
      </c>
      <c r="AT148" s="227" t="s">
        <v>125</v>
      </c>
      <c r="AU148" s="227" t="s">
        <v>83</v>
      </c>
      <c r="AY148" s="15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130</v>
      </c>
      <c r="BM148" s="227" t="s">
        <v>181</v>
      </c>
    </row>
    <row r="149" s="13" customFormat="1">
      <c r="A149" s="13"/>
      <c r="B149" s="234"/>
      <c r="C149" s="235"/>
      <c r="D149" s="229" t="s">
        <v>145</v>
      </c>
      <c r="E149" s="236" t="s">
        <v>1</v>
      </c>
      <c r="F149" s="237" t="s">
        <v>182</v>
      </c>
      <c r="G149" s="235"/>
      <c r="H149" s="238">
        <v>1672.5999999999999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145</v>
      </c>
      <c r="AU149" s="244" t="s">
        <v>83</v>
      </c>
      <c r="AV149" s="13" t="s">
        <v>83</v>
      </c>
      <c r="AW149" s="13" t="s">
        <v>30</v>
      </c>
      <c r="AX149" s="13" t="s">
        <v>81</v>
      </c>
      <c r="AY149" s="244" t="s">
        <v>123</v>
      </c>
    </row>
    <row r="150" s="2" customFormat="1" ht="24.15" customHeight="1">
      <c r="A150" s="36"/>
      <c r="B150" s="37"/>
      <c r="C150" s="216" t="s">
        <v>183</v>
      </c>
      <c r="D150" s="216" t="s">
        <v>125</v>
      </c>
      <c r="E150" s="217" t="s">
        <v>184</v>
      </c>
      <c r="F150" s="218" t="s">
        <v>185</v>
      </c>
      <c r="G150" s="219" t="s">
        <v>128</v>
      </c>
      <c r="H150" s="220">
        <v>107.42400000000001</v>
      </c>
      <c r="I150" s="221"/>
      <c r="J150" s="222">
        <f>ROUND(I150*H150,2)</f>
        <v>0</v>
      </c>
      <c r="K150" s="218" t="s">
        <v>129</v>
      </c>
      <c r="L150" s="42"/>
      <c r="M150" s="223" t="s">
        <v>1</v>
      </c>
      <c r="N150" s="224" t="s">
        <v>38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130</v>
      </c>
      <c r="AT150" s="227" t="s">
        <v>125</v>
      </c>
      <c r="AU150" s="227" t="s">
        <v>83</v>
      </c>
      <c r="AY150" s="15" t="s">
        <v>123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130</v>
      </c>
      <c r="BM150" s="227" t="s">
        <v>186</v>
      </c>
    </row>
    <row r="151" s="13" customFormat="1">
      <c r="A151" s="13"/>
      <c r="B151" s="234"/>
      <c r="C151" s="235"/>
      <c r="D151" s="229" t="s">
        <v>145</v>
      </c>
      <c r="E151" s="236" t="s">
        <v>1</v>
      </c>
      <c r="F151" s="237" t="s">
        <v>187</v>
      </c>
      <c r="G151" s="235"/>
      <c r="H151" s="238">
        <v>107.42400000000001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145</v>
      </c>
      <c r="AU151" s="244" t="s">
        <v>83</v>
      </c>
      <c r="AV151" s="13" t="s">
        <v>83</v>
      </c>
      <c r="AW151" s="13" t="s">
        <v>30</v>
      </c>
      <c r="AX151" s="13" t="s">
        <v>81</v>
      </c>
      <c r="AY151" s="244" t="s">
        <v>123</v>
      </c>
    </row>
    <row r="152" s="2" customFormat="1" ht="16.5" customHeight="1">
      <c r="A152" s="36"/>
      <c r="B152" s="37"/>
      <c r="C152" s="216" t="s">
        <v>188</v>
      </c>
      <c r="D152" s="216" t="s">
        <v>125</v>
      </c>
      <c r="E152" s="217" t="s">
        <v>189</v>
      </c>
      <c r="F152" s="218" t="s">
        <v>190</v>
      </c>
      <c r="G152" s="219" t="s">
        <v>128</v>
      </c>
      <c r="H152" s="220">
        <v>86.219999999999999</v>
      </c>
      <c r="I152" s="221"/>
      <c r="J152" s="222">
        <f>ROUND(I152*H152,2)</f>
        <v>0</v>
      </c>
      <c r="K152" s="218" t="s">
        <v>129</v>
      </c>
      <c r="L152" s="42"/>
      <c r="M152" s="223" t="s">
        <v>1</v>
      </c>
      <c r="N152" s="224" t="s">
        <v>38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130</v>
      </c>
      <c r="AT152" s="227" t="s">
        <v>125</v>
      </c>
      <c r="AU152" s="227" t="s">
        <v>83</v>
      </c>
      <c r="AY152" s="15" t="s">
        <v>123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81</v>
      </c>
      <c r="BK152" s="228">
        <f>ROUND(I152*H152,2)</f>
        <v>0</v>
      </c>
      <c r="BL152" s="15" t="s">
        <v>130</v>
      </c>
      <c r="BM152" s="227" t="s">
        <v>191</v>
      </c>
    </row>
    <row r="153" s="13" customFormat="1">
      <c r="A153" s="13"/>
      <c r="B153" s="234"/>
      <c r="C153" s="235"/>
      <c r="D153" s="229" t="s">
        <v>145</v>
      </c>
      <c r="E153" s="236" t="s">
        <v>1</v>
      </c>
      <c r="F153" s="237" t="s">
        <v>192</v>
      </c>
      <c r="G153" s="235"/>
      <c r="H153" s="238">
        <v>86.219999999999999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145</v>
      </c>
      <c r="AU153" s="244" t="s">
        <v>83</v>
      </c>
      <c r="AV153" s="13" t="s">
        <v>83</v>
      </c>
      <c r="AW153" s="13" t="s">
        <v>30</v>
      </c>
      <c r="AX153" s="13" t="s">
        <v>81</v>
      </c>
      <c r="AY153" s="244" t="s">
        <v>123</v>
      </c>
    </row>
    <row r="154" s="2" customFormat="1" ht="24.15" customHeight="1">
      <c r="A154" s="36"/>
      <c r="B154" s="37"/>
      <c r="C154" s="216" t="s">
        <v>193</v>
      </c>
      <c r="D154" s="216" t="s">
        <v>125</v>
      </c>
      <c r="E154" s="217" t="s">
        <v>194</v>
      </c>
      <c r="F154" s="218" t="s">
        <v>195</v>
      </c>
      <c r="G154" s="219" t="s">
        <v>128</v>
      </c>
      <c r="H154" s="220">
        <v>780.44399999999996</v>
      </c>
      <c r="I154" s="221"/>
      <c r="J154" s="222">
        <f>ROUND(I154*H154,2)</f>
        <v>0</v>
      </c>
      <c r="K154" s="218" t="s">
        <v>129</v>
      </c>
      <c r="L154" s="42"/>
      <c r="M154" s="223" t="s">
        <v>1</v>
      </c>
      <c r="N154" s="224" t="s">
        <v>38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130</v>
      </c>
      <c r="AT154" s="227" t="s">
        <v>125</v>
      </c>
      <c r="AU154" s="227" t="s">
        <v>83</v>
      </c>
      <c r="AY154" s="15" t="s">
        <v>123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130</v>
      </c>
      <c r="BM154" s="227" t="s">
        <v>196</v>
      </c>
    </row>
    <row r="155" s="2" customFormat="1">
      <c r="A155" s="36"/>
      <c r="B155" s="37"/>
      <c r="C155" s="38"/>
      <c r="D155" s="229" t="s">
        <v>140</v>
      </c>
      <c r="E155" s="38"/>
      <c r="F155" s="230" t="s">
        <v>197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140</v>
      </c>
      <c r="AU155" s="15" t="s">
        <v>83</v>
      </c>
    </row>
    <row r="156" s="13" customFormat="1">
      <c r="A156" s="13"/>
      <c r="B156" s="234"/>
      <c r="C156" s="235"/>
      <c r="D156" s="229" t="s">
        <v>145</v>
      </c>
      <c r="E156" s="236" t="s">
        <v>1</v>
      </c>
      <c r="F156" s="237" t="s">
        <v>152</v>
      </c>
      <c r="G156" s="235"/>
      <c r="H156" s="238">
        <v>780.44399999999996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145</v>
      </c>
      <c r="AU156" s="244" t="s">
        <v>83</v>
      </c>
      <c r="AV156" s="13" t="s">
        <v>83</v>
      </c>
      <c r="AW156" s="13" t="s">
        <v>30</v>
      </c>
      <c r="AX156" s="13" t="s">
        <v>81</v>
      </c>
      <c r="AY156" s="244" t="s">
        <v>123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136</v>
      </c>
      <c r="F157" s="214" t="s">
        <v>198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SUM(P158:P159)</f>
        <v>0</v>
      </c>
      <c r="Q157" s="208"/>
      <c r="R157" s="209">
        <f>SUM(R158:R159)</f>
        <v>0</v>
      </c>
      <c r="S157" s="208"/>
      <c r="T157" s="21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81</v>
      </c>
      <c r="AT157" s="212" t="s">
        <v>72</v>
      </c>
      <c r="AU157" s="212" t="s">
        <v>81</v>
      </c>
      <c r="AY157" s="211" t="s">
        <v>123</v>
      </c>
      <c r="BK157" s="213">
        <f>SUM(BK158:BK159)</f>
        <v>0</v>
      </c>
    </row>
    <row r="158" s="2" customFormat="1" ht="24.15" customHeight="1">
      <c r="A158" s="36"/>
      <c r="B158" s="37"/>
      <c r="C158" s="216" t="s">
        <v>199</v>
      </c>
      <c r="D158" s="216" t="s">
        <v>125</v>
      </c>
      <c r="E158" s="217" t="s">
        <v>200</v>
      </c>
      <c r="F158" s="218" t="s">
        <v>201</v>
      </c>
      <c r="G158" s="219" t="s">
        <v>202</v>
      </c>
      <c r="H158" s="220">
        <v>10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38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130</v>
      </c>
      <c r="AT158" s="227" t="s">
        <v>125</v>
      </c>
      <c r="AU158" s="227" t="s">
        <v>83</v>
      </c>
      <c r="AY158" s="15" t="s">
        <v>123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130</v>
      </c>
      <c r="BM158" s="227" t="s">
        <v>203</v>
      </c>
    </row>
    <row r="159" s="2" customFormat="1">
      <c r="A159" s="36"/>
      <c r="B159" s="37"/>
      <c r="C159" s="38"/>
      <c r="D159" s="229" t="s">
        <v>140</v>
      </c>
      <c r="E159" s="38"/>
      <c r="F159" s="230" t="s">
        <v>204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140</v>
      </c>
      <c r="AU159" s="15" t="s">
        <v>83</v>
      </c>
    </row>
    <row r="160" s="12" customFormat="1" ht="22.8" customHeight="1">
      <c r="A160" s="12"/>
      <c r="B160" s="200"/>
      <c r="C160" s="201"/>
      <c r="D160" s="202" t="s">
        <v>72</v>
      </c>
      <c r="E160" s="214" t="s">
        <v>147</v>
      </c>
      <c r="F160" s="214" t="s">
        <v>205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SUM(P161:P172)</f>
        <v>0</v>
      </c>
      <c r="Q160" s="208"/>
      <c r="R160" s="209">
        <f>SUM(R161:R172)</f>
        <v>1661.2207471999998</v>
      </c>
      <c r="S160" s="208"/>
      <c r="T160" s="210">
        <f>SUM(T161:T172)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81</v>
      </c>
      <c r="AT160" s="212" t="s">
        <v>72</v>
      </c>
      <c r="AU160" s="212" t="s">
        <v>81</v>
      </c>
      <c r="AY160" s="211" t="s">
        <v>123</v>
      </c>
      <c r="BK160" s="213">
        <f>SUM(BK161:BK172)</f>
        <v>0</v>
      </c>
    </row>
    <row r="161" s="2" customFormat="1" ht="16.5" customHeight="1">
      <c r="A161" s="36"/>
      <c r="B161" s="37"/>
      <c r="C161" s="216" t="s">
        <v>8</v>
      </c>
      <c r="D161" s="216" t="s">
        <v>125</v>
      </c>
      <c r="E161" s="217" t="s">
        <v>206</v>
      </c>
      <c r="F161" s="218" t="s">
        <v>207</v>
      </c>
      <c r="G161" s="219" t="s">
        <v>128</v>
      </c>
      <c r="H161" s="220">
        <v>640</v>
      </c>
      <c r="I161" s="221"/>
      <c r="J161" s="222">
        <f>ROUND(I161*H161,2)</f>
        <v>0</v>
      </c>
      <c r="K161" s="218" t="s">
        <v>129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0.25094</v>
      </c>
      <c r="R161" s="225">
        <f>Q161*H161</f>
        <v>160.60159999999999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130</v>
      </c>
      <c r="AT161" s="227" t="s">
        <v>125</v>
      </c>
      <c r="AU161" s="227" t="s">
        <v>83</v>
      </c>
      <c r="AY161" s="15" t="s">
        <v>123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130</v>
      </c>
      <c r="BM161" s="227" t="s">
        <v>208</v>
      </c>
    </row>
    <row r="162" s="2" customFormat="1" ht="21.75" customHeight="1">
      <c r="A162" s="36"/>
      <c r="B162" s="37"/>
      <c r="C162" s="216" t="s">
        <v>209</v>
      </c>
      <c r="D162" s="216" t="s">
        <v>125</v>
      </c>
      <c r="E162" s="217" t="s">
        <v>210</v>
      </c>
      <c r="F162" s="218" t="s">
        <v>211</v>
      </c>
      <c r="G162" s="219" t="s">
        <v>128</v>
      </c>
      <c r="H162" s="220">
        <v>2411.7600000000002</v>
      </c>
      <c r="I162" s="221"/>
      <c r="J162" s="222">
        <f>ROUND(I162*H162,2)</f>
        <v>0</v>
      </c>
      <c r="K162" s="218" t="s">
        <v>129</v>
      </c>
      <c r="L162" s="42"/>
      <c r="M162" s="223" t="s">
        <v>1</v>
      </c>
      <c r="N162" s="224" t="s">
        <v>38</v>
      </c>
      <c r="O162" s="89"/>
      <c r="P162" s="225">
        <f>O162*H162</f>
        <v>0</v>
      </c>
      <c r="Q162" s="225">
        <v>0.34499999999999997</v>
      </c>
      <c r="R162" s="225">
        <f>Q162*H162</f>
        <v>832.05719999999997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130</v>
      </c>
      <c r="AT162" s="227" t="s">
        <v>125</v>
      </c>
      <c r="AU162" s="227" t="s">
        <v>83</v>
      </c>
      <c r="AY162" s="15" t="s">
        <v>123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81</v>
      </c>
      <c r="BK162" s="228">
        <f>ROUND(I162*H162,2)</f>
        <v>0</v>
      </c>
      <c r="BL162" s="15" t="s">
        <v>130</v>
      </c>
      <c r="BM162" s="227" t="s">
        <v>212</v>
      </c>
    </row>
    <row r="163" s="13" customFormat="1">
      <c r="A163" s="13"/>
      <c r="B163" s="234"/>
      <c r="C163" s="235"/>
      <c r="D163" s="229" t="s">
        <v>145</v>
      </c>
      <c r="E163" s="236" t="s">
        <v>1</v>
      </c>
      <c r="F163" s="237" t="s">
        <v>213</v>
      </c>
      <c r="G163" s="235"/>
      <c r="H163" s="238">
        <v>2411.7600000000002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145</v>
      </c>
      <c r="AU163" s="244" t="s">
        <v>83</v>
      </c>
      <c r="AV163" s="13" t="s">
        <v>83</v>
      </c>
      <c r="AW163" s="13" t="s">
        <v>30</v>
      </c>
      <c r="AX163" s="13" t="s">
        <v>81</v>
      </c>
      <c r="AY163" s="244" t="s">
        <v>123</v>
      </c>
    </row>
    <row r="164" s="2" customFormat="1" ht="24.15" customHeight="1">
      <c r="A164" s="36"/>
      <c r="B164" s="37"/>
      <c r="C164" s="216" t="s">
        <v>214</v>
      </c>
      <c r="D164" s="216" t="s">
        <v>125</v>
      </c>
      <c r="E164" s="217" t="s">
        <v>215</v>
      </c>
      <c r="F164" s="218" t="s">
        <v>216</v>
      </c>
      <c r="G164" s="219" t="s">
        <v>128</v>
      </c>
      <c r="H164" s="220">
        <v>822.91099999999994</v>
      </c>
      <c r="I164" s="221"/>
      <c r="J164" s="222">
        <f>ROUND(I164*H164,2)</f>
        <v>0</v>
      </c>
      <c r="K164" s="218" t="s">
        <v>129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0.57499999999999996</v>
      </c>
      <c r="R164" s="225">
        <f>Q164*H164</f>
        <v>473.17382499999991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130</v>
      </c>
      <c r="AT164" s="227" t="s">
        <v>125</v>
      </c>
      <c r="AU164" s="227" t="s">
        <v>83</v>
      </c>
      <c r="AY164" s="15" t="s">
        <v>123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130</v>
      </c>
      <c r="BM164" s="227" t="s">
        <v>217</v>
      </c>
    </row>
    <row r="165" s="13" customFormat="1">
      <c r="A165" s="13"/>
      <c r="B165" s="234"/>
      <c r="C165" s="235"/>
      <c r="D165" s="229" t="s">
        <v>145</v>
      </c>
      <c r="E165" s="236" t="s">
        <v>1</v>
      </c>
      <c r="F165" s="237" t="s">
        <v>218</v>
      </c>
      <c r="G165" s="235"/>
      <c r="H165" s="238">
        <v>822.91099999999994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145</v>
      </c>
      <c r="AU165" s="244" t="s">
        <v>83</v>
      </c>
      <c r="AV165" s="13" t="s">
        <v>83</v>
      </c>
      <c r="AW165" s="13" t="s">
        <v>30</v>
      </c>
      <c r="AX165" s="13" t="s">
        <v>81</v>
      </c>
      <c r="AY165" s="244" t="s">
        <v>123</v>
      </c>
    </row>
    <row r="166" s="2" customFormat="1" ht="16.5" customHeight="1">
      <c r="A166" s="36"/>
      <c r="B166" s="37"/>
      <c r="C166" s="216" t="s">
        <v>219</v>
      </c>
      <c r="D166" s="216" t="s">
        <v>125</v>
      </c>
      <c r="E166" s="217" t="s">
        <v>220</v>
      </c>
      <c r="F166" s="218" t="s">
        <v>221</v>
      </c>
      <c r="G166" s="219" t="s">
        <v>128</v>
      </c>
      <c r="H166" s="220">
        <v>146.50999999999999</v>
      </c>
      <c r="I166" s="221"/>
      <c r="J166" s="222">
        <f>ROUND(I166*H166,2)</f>
        <v>0</v>
      </c>
      <c r="K166" s="218" t="s">
        <v>129</v>
      </c>
      <c r="L166" s="42"/>
      <c r="M166" s="223" t="s">
        <v>1</v>
      </c>
      <c r="N166" s="224" t="s">
        <v>38</v>
      </c>
      <c r="O166" s="89"/>
      <c r="P166" s="225">
        <f>O166*H166</f>
        <v>0</v>
      </c>
      <c r="Q166" s="225">
        <v>0.23000000000000001</v>
      </c>
      <c r="R166" s="225">
        <f>Q166*H166</f>
        <v>33.697299999999998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130</v>
      </c>
      <c r="AT166" s="227" t="s">
        <v>125</v>
      </c>
      <c r="AU166" s="227" t="s">
        <v>83</v>
      </c>
      <c r="AY166" s="15" t="s">
        <v>123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81</v>
      </c>
      <c r="BK166" s="228">
        <f>ROUND(I166*H166,2)</f>
        <v>0</v>
      </c>
      <c r="BL166" s="15" t="s">
        <v>130</v>
      </c>
      <c r="BM166" s="227" t="s">
        <v>222</v>
      </c>
    </row>
    <row r="167" s="2" customFormat="1" ht="24.15" customHeight="1">
      <c r="A167" s="36"/>
      <c r="B167" s="37"/>
      <c r="C167" s="216" t="s">
        <v>223</v>
      </c>
      <c r="D167" s="216" t="s">
        <v>125</v>
      </c>
      <c r="E167" s="217" t="s">
        <v>224</v>
      </c>
      <c r="F167" s="218" t="s">
        <v>225</v>
      </c>
      <c r="G167" s="219" t="s">
        <v>128</v>
      </c>
      <c r="H167" s="220">
        <v>537.85000000000002</v>
      </c>
      <c r="I167" s="221"/>
      <c r="J167" s="222">
        <f>ROUND(I167*H167,2)</f>
        <v>0</v>
      </c>
      <c r="K167" s="218" t="s">
        <v>129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0.019720000000000001</v>
      </c>
      <c r="R167" s="225">
        <f>Q167*H167</f>
        <v>10.606402000000001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130</v>
      </c>
      <c r="AT167" s="227" t="s">
        <v>125</v>
      </c>
      <c r="AU167" s="227" t="s">
        <v>83</v>
      </c>
      <c r="AY167" s="15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130</v>
      </c>
      <c r="BM167" s="227" t="s">
        <v>226</v>
      </c>
    </row>
    <row r="168" s="13" customFormat="1">
      <c r="A168" s="13"/>
      <c r="B168" s="234"/>
      <c r="C168" s="235"/>
      <c r="D168" s="229" t="s">
        <v>145</v>
      </c>
      <c r="E168" s="236" t="s">
        <v>1</v>
      </c>
      <c r="F168" s="237" t="s">
        <v>227</v>
      </c>
      <c r="G168" s="235"/>
      <c r="H168" s="238">
        <v>537.85000000000002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145</v>
      </c>
      <c r="AU168" s="244" t="s">
        <v>83</v>
      </c>
      <c r="AV168" s="13" t="s">
        <v>83</v>
      </c>
      <c r="AW168" s="13" t="s">
        <v>30</v>
      </c>
      <c r="AX168" s="13" t="s">
        <v>81</v>
      </c>
      <c r="AY168" s="244" t="s">
        <v>123</v>
      </c>
    </row>
    <row r="169" s="2" customFormat="1" ht="24.15" customHeight="1">
      <c r="A169" s="36"/>
      <c r="B169" s="37"/>
      <c r="C169" s="216" t="s">
        <v>228</v>
      </c>
      <c r="D169" s="216" t="s">
        <v>125</v>
      </c>
      <c r="E169" s="217" t="s">
        <v>229</v>
      </c>
      <c r="F169" s="218" t="s">
        <v>230</v>
      </c>
      <c r="G169" s="219" t="s">
        <v>128</v>
      </c>
      <c r="H169" s="220">
        <v>537.85000000000002</v>
      </c>
      <c r="I169" s="221"/>
      <c r="J169" s="222">
        <f>ROUND(I169*H169,2)</f>
        <v>0</v>
      </c>
      <c r="K169" s="218" t="s">
        <v>129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0.023939999999999999</v>
      </c>
      <c r="R169" s="225">
        <f>Q169*H169</f>
        <v>12.876129000000001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130</v>
      </c>
      <c r="AT169" s="227" t="s">
        <v>125</v>
      </c>
      <c r="AU169" s="227" t="s">
        <v>83</v>
      </c>
      <c r="AY169" s="15" t="s">
        <v>123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130</v>
      </c>
      <c r="BM169" s="227" t="s">
        <v>231</v>
      </c>
    </row>
    <row r="170" s="13" customFormat="1">
      <c r="A170" s="13"/>
      <c r="B170" s="234"/>
      <c r="C170" s="235"/>
      <c r="D170" s="229" t="s">
        <v>145</v>
      </c>
      <c r="E170" s="236" t="s">
        <v>1</v>
      </c>
      <c r="F170" s="237" t="s">
        <v>227</v>
      </c>
      <c r="G170" s="235"/>
      <c r="H170" s="238">
        <v>537.85000000000002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145</v>
      </c>
      <c r="AU170" s="244" t="s">
        <v>83</v>
      </c>
      <c r="AV170" s="13" t="s">
        <v>83</v>
      </c>
      <c r="AW170" s="13" t="s">
        <v>30</v>
      </c>
      <c r="AX170" s="13" t="s">
        <v>81</v>
      </c>
      <c r="AY170" s="244" t="s">
        <v>123</v>
      </c>
    </row>
    <row r="171" s="2" customFormat="1" ht="16.5" customHeight="1">
      <c r="A171" s="36"/>
      <c r="B171" s="37"/>
      <c r="C171" s="216" t="s">
        <v>7</v>
      </c>
      <c r="D171" s="216" t="s">
        <v>125</v>
      </c>
      <c r="E171" s="217" t="s">
        <v>232</v>
      </c>
      <c r="F171" s="218" t="s">
        <v>233</v>
      </c>
      <c r="G171" s="219" t="s">
        <v>128</v>
      </c>
      <c r="H171" s="220">
        <v>609.38400000000001</v>
      </c>
      <c r="I171" s="221"/>
      <c r="J171" s="222">
        <f>ROUND(I171*H171,2)</f>
        <v>0</v>
      </c>
      <c r="K171" s="218" t="s">
        <v>129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0.2268</v>
      </c>
      <c r="R171" s="225">
        <f>Q171*H171</f>
        <v>138.20829119999999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130</v>
      </c>
      <c r="AT171" s="227" t="s">
        <v>125</v>
      </c>
      <c r="AU171" s="227" t="s">
        <v>83</v>
      </c>
      <c r="AY171" s="15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130</v>
      </c>
      <c r="BM171" s="227" t="s">
        <v>234</v>
      </c>
    </row>
    <row r="172" s="13" customFormat="1">
      <c r="A172" s="13"/>
      <c r="B172" s="234"/>
      <c r="C172" s="235"/>
      <c r="D172" s="229" t="s">
        <v>145</v>
      </c>
      <c r="E172" s="236" t="s">
        <v>1</v>
      </c>
      <c r="F172" s="237" t="s">
        <v>235</v>
      </c>
      <c r="G172" s="235"/>
      <c r="H172" s="238">
        <v>609.38400000000001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145</v>
      </c>
      <c r="AU172" s="244" t="s">
        <v>83</v>
      </c>
      <c r="AV172" s="13" t="s">
        <v>83</v>
      </c>
      <c r="AW172" s="13" t="s">
        <v>30</v>
      </c>
      <c r="AX172" s="13" t="s">
        <v>81</v>
      </c>
      <c r="AY172" s="244" t="s">
        <v>123</v>
      </c>
    </row>
    <row r="173" s="12" customFormat="1" ht="22.8" customHeight="1">
      <c r="A173" s="12"/>
      <c r="B173" s="200"/>
      <c r="C173" s="201"/>
      <c r="D173" s="202" t="s">
        <v>72</v>
      </c>
      <c r="E173" s="214" t="s">
        <v>236</v>
      </c>
      <c r="F173" s="214" t="s">
        <v>237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P174</f>
        <v>0</v>
      </c>
      <c r="Q173" s="208"/>
      <c r="R173" s="209">
        <f>R174</f>
        <v>0</v>
      </c>
      <c r="S173" s="208"/>
      <c r="T173" s="21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81</v>
      </c>
      <c r="AT173" s="212" t="s">
        <v>72</v>
      </c>
      <c r="AU173" s="212" t="s">
        <v>81</v>
      </c>
      <c r="AY173" s="211" t="s">
        <v>123</v>
      </c>
      <c r="BK173" s="213">
        <f>BK174</f>
        <v>0</v>
      </c>
    </row>
    <row r="174" s="2" customFormat="1" ht="33" customHeight="1">
      <c r="A174" s="36"/>
      <c r="B174" s="37"/>
      <c r="C174" s="216" t="s">
        <v>238</v>
      </c>
      <c r="D174" s="216" t="s">
        <v>125</v>
      </c>
      <c r="E174" s="217" t="s">
        <v>239</v>
      </c>
      <c r="F174" s="218" t="s">
        <v>240</v>
      </c>
      <c r="G174" s="219" t="s">
        <v>174</v>
      </c>
      <c r="H174" s="220">
        <v>1702.375</v>
      </c>
      <c r="I174" s="221"/>
      <c r="J174" s="222">
        <f>ROUND(I174*H174,2)</f>
        <v>0</v>
      </c>
      <c r="K174" s="218" t="s">
        <v>129</v>
      </c>
      <c r="L174" s="42"/>
      <c r="M174" s="223" t="s">
        <v>1</v>
      </c>
      <c r="N174" s="224" t="s">
        <v>38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130</v>
      </c>
      <c r="AT174" s="227" t="s">
        <v>125</v>
      </c>
      <c r="AU174" s="227" t="s">
        <v>83</v>
      </c>
      <c r="AY174" s="15" t="s">
        <v>123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81</v>
      </c>
      <c r="BK174" s="228">
        <f>ROUND(I174*H174,2)</f>
        <v>0</v>
      </c>
      <c r="BL174" s="15" t="s">
        <v>130</v>
      </c>
      <c r="BM174" s="227" t="s">
        <v>241</v>
      </c>
    </row>
    <row r="175" s="12" customFormat="1" ht="25.92" customHeight="1">
      <c r="A175" s="12"/>
      <c r="B175" s="200"/>
      <c r="C175" s="201"/>
      <c r="D175" s="202" t="s">
        <v>72</v>
      </c>
      <c r="E175" s="203" t="s">
        <v>242</v>
      </c>
      <c r="F175" s="203" t="s">
        <v>243</v>
      </c>
      <c r="G175" s="201"/>
      <c r="H175" s="201"/>
      <c r="I175" s="204"/>
      <c r="J175" s="205">
        <f>BK175</f>
        <v>0</v>
      </c>
      <c r="K175" s="201"/>
      <c r="L175" s="206"/>
      <c r="M175" s="207"/>
      <c r="N175" s="208"/>
      <c r="O175" s="208"/>
      <c r="P175" s="209">
        <f>P176+P180+P183+P185</f>
        <v>0</v>
      </c>
      <c r="Q175" s="208"/>
      <c r="R175" s="209">
        <f>R176+R180+R183+R185</f>
        <v>0</v>
      </c>
      <c r="S175" s="208"/>
      <c r="T175" s="210">
        <f>T176+T180+T183+T185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147</v>
      </c>
      <c r="AT175" s="212" t="s">
        <v>72</v>
      </c>
      <c r="AU175" s="212" t="s">
        <v>73</v>
      </c>
      <c r="AY175" s="211" t="s">
        <v>123</v>
      </c>
      <c r="BK175" s="213">
        <f>BK176+BK180+BK183+BK185</f>
        <v>0</v>
      </c>
    </row>
    <row r="176" s="12" customFormat="1" ht="22.8" customHeight="1">
      <c r="A176" s="12"/>
      <c r="B176" s="200"/>
      <c r="C176" s="201"/>
      <c r="D176" s="202" t="s">
        <v>72</v>
      </c>
      <c r="E176" s="214" t="s">
        <v>244</v>
      </c>
      <c r="F176" s="214" t="s">
        <v>245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SUM(P177:P179)</f>
        <v>0</v>
      </c>
      <c r="Q176" s="208"/>
      <c r="R176" s="209">
        <f>SUM(R177:R179)</f>
        <v>0</v>
      </c>
      <c r="S176" s="208"/>
      <c r="T176" s="210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147</v>
      </c>
      <c r="AT176" s="212" t="s">
        <v>72</v>
      </c>
      <c r="AU176" s="212" t="s">
        <v>81</v>
      </c>
      <c r="AY176" s="211" t="s">
        <v>123</v>
      </c>
      <c r="BK176" s="213">
        <f>SUM(BK177:BK179)</f>
        <v>0</v>
      </c>
    </row>
    <row r="177" s="2" customFormat="1" ht="16.5" customHeight="1">
      <c r="A177" s="36"/>
      <c r="B177" s="37"/>
      <c r="C177" s="216" t="s">
        <v>246</v>
      </c>
      <c r="D177" s="216" t="s">
        <v>125</v>
      </c>
      <c r="E177" s="217" t="s">
        <v>247</v>
      </c>
      <c r="F177" s="218" t="s">
        <v>248</v>
      </c>
      <c r="G177" s="219" t="s">
        <v>249</v>
      </c>
      <c r="H177" s="220">
        <v>1</v>
      </c>
      <c r="I177" s="221"/>
      <c r="J177" s="222">
        <f>ROUND(I177*H177,2)</f>
        <v>0</v>
      </c>
      <c r="K177" s="218" t="s">
        <v>129</v>
      </c>
      <c r="L177" s="42"/>
      <c r="M177" s="223" t="s">
        <v>1</v>
      </c>
      <c r="N177" s="224" t="s">
        <v>38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250</v>
      </c>
      <c r="AT177" s="227" t="s">
        <v>125</v>
      </c>
      <c r="AU177" s="227" t="s">
        <v>83</v>
      </c>
      <c r="AY177" s="15" t="s">
        <v>123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81</v>
      </c>
      <c r="BK177" s="228">
        <f>ROUND(I177*H177,2)</f>
        <v>0</v>
      </c>
      <c r="BL177" s="15" t="s">
        <v>250</v>
      </c>
      <c r="BM177" s="227" t="s">
        <v>251</v>
      </c>
    </row>
    <row r="178" s="2" customFormat="1" ht="16.5" customHeight="1">
      <c r="A178" s="36"/>
      <c r="B178" s="37"/>
      <c r="C178" s="216" t="s">
        <v>252</v>
      </c>
      <c r="D178" s="216" t="s">
        <v>125</v>
      </c>
      <c r="E178" s="217" t="s">
        <v>253</v>
      </c>
      <c r="F178" s="218" t="s">
        <v>254</v>
      </c>
      <c r="G178" s="219" t="s">
        <v>249</v>
      </c>
      <c r="H178" s="220">
        <v>1</v>
      </c>
      <c r="I178" s="221"/>
      <c r="J178" s="222">
        <f>ROUND(I178*H178,2)</f>
        <v>0</v>
      </c>
      <c r="K178" s="218" t="s">
        <v>129</v>
      </c>
      <c r="L178" s="42"/>
      <c r="M178" s="223" t="s">
        <v>1</v>
      </c>
      <c r="N178" s="224" t="s">
        <v>38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250</v>
      </c>
      <c r="AT178" s="227" t="s">
        <v>125</v>
      </c>
      <c r="AU178" s="227" t="s">
        <v>83</v>
      </c>
      <c r="AY178" s="15" t="s">
        <v>123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81</v>
      </c>
      <c r="BK178" s="228">
        <f>ROUND(I178*H178,2)</f>
        <v>0</v>
      </c>
      <c r="BL178" s="15" t="s">
        <v>250</v>
      </c>
      <c r="BM178" s="227" t="s">
        <v>255</v>
      </c>
    </row>
    <row r="179" s="2" customFormat="1" ht="16.5" customHeight="1">
      <c r="A179" s="36"/>
      <c r="B179" s="37"/>
      <c r="C179" s="216" t="s">
        <v>256</v>
      </c>
      <c r="D179" s="216" t="s">
        <v>125</v>
      </c>
      <c r="E179" s="217" t="s">
        <v>257</v>
      </c>
      <c r="F179" s="218" t="s">
        <v>258</v>
      </c>
      <c r="G179" s="219" t="s">
        <v>259</v>
      </c>
      <c r="H179" s="220">
        <v>2</v>
      </c>
      <c r="I179" s="221"/>
      <c r="J179" s="222">
        <f>ROUND(I179*H179,2)</f>
        <v>0</v>
      </c>
      <c r="K179" s="218" t="s">
        <v>129</v>
      </c>
      <c r="L179" s="42"/>
      <c r="M179" s="223" t="s">
        <v>1</v>
      </c>
      <c r="N179" s="224" t="s">
        <v>38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250</v>
      </c>
      <c r="AT179" s="227" t="s">
        <v>125</v>
      </c>
      <c r="AU179" s="227" t="s">
        <v>83</v>
      </c>
      <c r="AY179" s="15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81</v>
      </c>
      <c r="BK179" s="228">
        <f>ROUND(I179*H179,2)</f>
        <v>0</v>
      </c>
      <c r="BL179" s="15" t="s">
        <v>250</v>
      </c>
      <c r="BM179" s="227" t="s">
        <v>260</v>
      </c>
    </row>
    <row r="180" s="12" customFormat="1" ht="22.8" customHeight="1">
      <c r="A180" s="12"/>
      <c r="B180" s="200"/>
      <c r="C180" s="201"/>
      <c r="D180" s="202" t="s">
        <v>72</v>
      </c>
      <c r="E180" s="214" t="s">
        <v>261</v>
      </c>
      <c r="F180" s="214" t="s">
        <v>262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SUM(P181:P182)</f>
        <v>0</v>
      </c>
      <c r="Q180" s="208"/>
      <c r="R180" s="209">
        <f>SUM(R181:R182)</f>
        <v>0</v>
      </c>
      <c r="S180" s="208"/>
      <c r="T180" s="21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147</v>
      </c>
      <c r="AT180" s="212" t="s">
        <v>72</v>
      </c>
      <c r="AU180" s="212" t="s">
        <v>81</v>
      </c>
      <c r="AY180" s="211" t="s">
        <v>123</v>
      </c>
      <c r="BK180" s="213">
        <f>SUM(BK181:BK182)</f>
        <v>0</v>
      </c>
    </row>
    <row r="181" s="2" customFormat="1" ht="16.5" customHeight="1">
      <c r="A181" s="36"/>
      <c r="B181" s="37"/>
      <c r="C181" s="216" t="s">
        <v>263</v>
      </c>
      <c r="D181" s="216" t="s">
        <v>125</v>
      </c>
      <c r="E181" s="217" t="s">
        <v>264</v>
      </c>
      <c r="F181" s="218" t="s">
        <v>265</v>
      </c>
      <c r="G181" s="219" t="s">
        <v>249</v>
      </c>
      <c r="H181" s="220">
        <v>1</v>
      </c>
      <c r="I181" s="221"/>
      <c r="J181" s="222">
        <f>ROUND(I181*H181,2)</f>
        <v>0</v>
      </c>
      <c r="K181" s="218" t="s">
        <v>129</v>
      </c>
      <c r="L181" s="42"/>
      <c r="M181" s="223" t="s">
        <v>1</v>
      </c>
      <c r="N181" s="224" t="s">
        <v>38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250</v>
      </c>
      <c r="AT181" s="227" t="s">
        <v>125</v>
      </c>
      <c r="AU181" s="227" t="s">
        <v>83</v>
      </c>
      <c r="AY181" s="15" t="s">
        <v>123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81</v>
      </c>
      <c r="BK181" s="228">
        <f>ROUND(I181*H181,2)</f>
        <v>0</v>
      </c>
      <c r="BL181" s="15" t="s">
        <v>250</v>
      </c>
      <c r="BM181" s="227" t="s">
        <v>266</v>
      </c>
    </row>
    <row r="182" s="2" customFormat="1" ht="16.5" customHeight="1">
      <c r="A182" s="36"/>
      <c r="B182" s="37"/>
      <c r="C182" s="216" t="s">
        <v>267</v>
      </c>
      <c r="D182" s="216" t="s">
        <v>125</v>
      </c>
      <c r="E182" s="217" t="s">
        <v>268</v>
      </c>
      <c r="F182" s="218" t="s">
        <v>269</v>
      </c>
      <c r="G182" s="219" t="s">
        <v>270</v>
      </c>
      <c r="H182" s="220">
        <v>1</v>
      </c>
      <c r="I182" s="221"/>
      <c r="J182" s="222">
        <f>ROUND(I182*H182,2)</f>
        <v>0</v>
      </c>
      <c r="K182" s="218" t="s">
        <v>1</v>
      </c>
      <c r="L182" s="42"/>
      <c r="M182" s="223" t="s">
        <v>1</v>
      </c>
      <c r="N182" s="224" t="s">
        <v>38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250</v>
      </c>
      <c r="AT182" s="227" t="s">
        <v>125</v>
      </c>
      <c r="AU182" s="227" t="s">
        <v>83</v>
      </c>
      <c r="AY182" s="15" t="s">
        <v>123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81</v>
      </c>
      <c r="BK182" s="228">
        <f>ROUND(I182*H182,2)</f>
        <v>0</v>
      </c>
      <c r="BL182" s="15" t="s">
        <v>250</v>
      </c>
      <c r="BM182" s="227" t="s">
        <v>271</v>
      </c>
    </row>
    <row r="183" s="12" customFormat="1" ht="22.8" customHeight="1">
      <c r="A183" s="12"/>
      <c r="B183" s="200"/>
      <c r="C183" s="201"/>
      <c r="D183" s="202" t="s">
        <v>72</v>
      </c>
      <c r="E183" s="214" t="s">
        <v>272</v>
      </c>
      <c r="F183" s="214" t="s">
        <v>273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P184</f>
        <v>0</v>
      </c>
      <c r="Q183" s="208"/>
      <c r="R183" s="209">
        <f>R184</f>
        <v>0</v>
      </c>
      <c r="S183" s="208"/>
      <c r="T183" s="21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147</v>
      </c>
      <c r="AT183" s="212" t="s">
        <v>72</v>
      </c>
      <c r="AU183" s="212" t="s">
        <v>81</v>
      </c>
      <c r="AY183" s="211" t="s">
        <v>123</v>
      </c>
      <c r="BK183" s="213">
        <f>BK184</f>
        <v>0</v>
      </c>
    </row>
    <row r="184" s="2" customFormat="1" ht="16.5" customHeight="1">
      <c r="A184" s="36"/>
      <c r="B184" s="37"/>
      <c r="C184" s="216" t="s">
        <v>274</v>
      </c>
      <c r="D184" s="216" t="s">
        <v>125</v>
      </c>
      <c r="E184" s="217" t="s">
        <v>275</v>
      </c>
      <c r="F184" s="218" t="s">
        <v>276</v>
      </c>
      <c r="G184" s="219" t="s">
        <v>249</v>
      </c>
      <c r="H184" s="220">
        <v>3</v>
      </c>
      <c r="I184" s="221"/>
      <c r="J184" s="222">
        <f>ROUND(I184*H184,2)</f>
        <v>0</v>
      </c>
      <c r="K184" s="218" t="s">
        <v>129</v>
      </c>
      <c r="L184" s="42"/>
      <c r="M184" s="223" t="s">
        <v>1</v>
      </c>
      <c r="N184" s="224" t="s">
        <v>38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250</v>
      </c>
      <c r="AT184" s="227" t="s">
        <v>125</v>
      </c>
      <c r="AU184" s="227" t="s">
        <v>83</v>
      </c>
      <c r="AY184" s="15" t="s">
        <v>123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250</v>
      </c>
      <c r="BM184" s="227" t="s">
        <v>277</v>
      </c>
    </row>
    <row r="185" s="12" customFormat="1" ht="22.8" customHeight="1">
      <c r="A185" s="12"/>
      <c r="B185" s="200"/>
      <c r="C185" s="201"/>
      <c r="D185" s="202" t="s">
        <v>72</v>
      </c>
      <c r="E185" s="214" t="s">
        <v>278</v>
      </c>
      <c r="F185" s="214" t="s">
        <v>279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P186</f>
        <v>0</v>
      </c>
      <c r="Q185" s="208"/>
      <c r="R185" s="209">
        <f>R186</f>
        <v>0</v>
      </c>
      <c r="S185" s="208"/>
      <c r="T185" s="210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147</v>
      </c>
      <c r="AT185" s="212" t="s">
        <v>72</v>
      </c>
      <c r="AU185" s="212" t="s">
        <v>81</v>
      </c>
      <c r="AY185" s="211" t="s">
        <v>123</v>
      </c>
      <c r="BK185" s="213">
        <f>BK186</f>
        <v>0</v>
      </c>
    </row>
    <row r="186" s="2" customFormat="1" ht="21.75" customHeight="1">
      <c r="A186" s="36"/>
      <c r="B186" s="37"/>
      <c r="C186" s="216" t="s">
        <v>280</v>
      </c>
      <c r="D186" s="216" t="s">
        <v>125</v>
      </c>
      <c r="E186" s="217" t="s">
        <v>281</v>
      </c>
      <c r="F186" s="218" t="s">
        <v>282</v>
      </c>
      <c r="G186" s="219" t="s">
        <v>249</v>
      </c>
      <c r="H186" s="220">
        <v>1</v>
      </c>
      <c r="I186" s="221"/>
      <c r="J186" s="222">
        <f>ROUND(I186*H186,2)</f>
        <v>0</v>
      </c>
      <c r="K186" s="218" t="s">
        <v>129</v>
      </c>
      <c r="L186" s="42"/>
      <c r="M186" s="255" t="s">
        <v>1</v>
      </c>
      <c r="N186" s="256" t="s">
        <v>38</v>
      </c>
      <c r="O186" s="257"/>
      <c r="P186" s="258">
        <f>O186*H186</f>
        <v>0</v>
      </c>
      <c r="Q186" s="258">
        <v>0</v>
      </c>
      <c r="R186" s="258">
        <f>Q186*H186</f>
        <v>0</v>
      </c>
      <c r="S186" s="258">
        <v>0</v>
      </c>
      <c r="T186" s="25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250</v>
      </c>
      <c r="AT186" s="227" t="s">
        <v>125</v>
      </c>
      <c r="AU186" s="227" t="s">
        <v>83</v>
      </c>
      <c r="AY186" s="15" t="s">
        <v>123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250</v>
      </c>
      <c r="BM186" s="227" t="s">
        <v>283</v>
      </c>
    </row>
    <row r="187" s="2" customFormat="1" ht="6.96" customHeight="1">
      <c r="A187" s="36"/>
      <c r="B187" s="64"/>
      <c r="C187" s="65"/>
      <c r="D187" s="65"/>
      <c r="E187" s="65"/>
      <c r="F187" s="65"/>
      <c r="G187" s="65"/>
      <c r="H187" s="65"/>
      <c r="I187" s="65"/>
      <c r="J187" s="65"/>
      <c r="K187" s="65"/>
      <c r="L187" s="42"/>
      <c r="M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</row>
  </sheetData>
  <sheetProtection sheet="1" autoFilter="0" formatColumns="0" formatRows="0" objects="1" scenarios="1" spinCount="100000" saltValue="B0Ym5Lw3OfT8z6pUS6kBleATZudx1nx3tExoIPnB/EvVUSOsR+EQcKBsIzXRBI6jiyNXaurdvG0IDlPJPTrkCw==" hashValue="h5WKclV95T3Mbn4nVCc6eI7htSgPQ1vBczeE28QO0v1C1FVKfubYSzhd+6GFAql7oT4ZviVQEvPCyul9lngCwA==" algorithmName="SHA-512" password="CC35"/>
  <autoFilter ref="C125:K18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VPC3 Kolová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284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5. 11. 2022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ROUND((SUM(BE119:BE161)),  2)</f>
        <v>0</v>
      </c>
      <c r="G33" s="36"/>
      <c r="H33" s="36"/>
      <c r="I33" s="153">
        <v>0.20999999999999999</v>
      </c>
      <c r="J33" s="152">
        <f>ROUND(((SUM(BE119:BE161))*I33),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ROUND((SUM(BF119:BF161)),  2)</f>
        <v>0</v>
      </c>
      <c r="G34" s="36"/>
      <c r="H34" s="36"/>
      <c r="I34" s="153">
        <v>0.14999999999999999</v>
      </c>
      <c r="J34" s="152">
        <f>ROUND(((SUM(BF119:BF161))*I34),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ROUND((SUM(BG119:BG161)),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ROUND((SUM(BH119:BH161)),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ROUND((SUM(BI119:BI161)),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VPC3 Kolová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202211012 - SO 02 Interaktivní prvek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5. 11. 2022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J160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108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Polní cesta VPC3 Kolová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202211012 - SO 02 Interaktivní prvek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 xml:space="preserve"> </v>
      </c>
      <c r="G113" s="38"/>
      <c r="H113" s="38"/>
      <c r="I113" s="30" t="s">
        <v>22</v>
      </c>
      <c r="J113" s="77" t="str">
        <f>IF(J12="","",J12)</f>
        <v>5. 11. 2022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 xml:space="preserve"> </v>
      </c>
      <c r="G115" s="38"/>
      <c r="H115" s="38"/>
      <c r="I115" s="30" t="s">
        <v>29</v>
      </c>
      <c r="J115" s="34" t="str">
        <f>E21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8"/>
      <c r="E116" s="38"/>
      <c r="F116" s="25" t="str">
        <f>IF(E18="","",E18)</f>
        <v>Vyplň údaj</v>
      </c>
      <c r="G116" s="38"/>
      <c r="H116" s="38"/>
      <c r="I116" s="30" t="s">
        <v>31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109</v>
      </c>
      <c r="D118" s="192" t="s">
        <v>58</v>
      </c>
      <c r="E118" s="192" t="s">
        <v>54</v>
      </c>
      <c r="F118" s="192" t="s">
        <v>55</v>
      </c>
      <c r="G118" s="192" t="s">
        <v>110</v>
      </c>
      <c r="H118" s="192" t="s">
        <v>111</v>
      </c>
      <c r="I118" s="192" t="s">
        <v>112</v>
      </c>
      <c r="J118" s="192" t="s">
        <v>95</v>
      </c>
      <c r="K118" s="193" t="s">
        <v>113</v>
      </c>
      <c r="L118" s="194"/>
      <c r="M118" s="98" t="s">
        <v>1</v>
      </c>
      <c r="N118" s="99" t="s">
        <v>37</v>
      </c>
      <c r="O118" s="99" t="s">
        <v>114</v>
      </c>
      <c r="P118" s="99" t="s">
        <v>115</v>
      </c>
      <c r="Q118" s="99" t="s">
        <v>116</v>
      </c>
      <c r="R118" s="99" t="s">
        <v>117</v>
      </c>
      <c r="S118" s="99" t="s">
        <v>118</v>
      </c>
      <c r="T118" s="100" t="s">
        <v>119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120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2.2725949999999999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72</v>
      </c>
      <c r="AU119" s="15" t="s">
        <v>97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121</v>
      </c>
      <c r="F120" s="203" t="s">
        <v>122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P121+P160</f>
        <v>0</v>
      </c>
      <c r="Q120" s="208"/>
      <c r="R120" s="209">
        <f>R121+R160</f>
        <v>2.2725949999999999</v>
      </c>
      <c r="S120" s="208"/>
      <c r="T120" s="210">
        <f>T121+T160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73</v>
      </c>
      <c r="AY120" s="211" t="s">
        <v>123</v>
      </c>
      <c r="BK120" s="213">
        <f>BK121+BK160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81</v>
      </c>
      <c r="F121" s="214" t="s">
        <v>124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SUM(P122:P159)</f>
        <v>0</v>
      </c>
      <c r="Q121" s="208"/>
      <c r="R121" s="209">
        <f>SUM(R122:R159)</f>
        <v>2.2725949999999999</v>
      </c>
      <c r="S121" s="208"/>
      <c r="T121" s="210">
        <f>SUM(T122:T159)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81</v>
      </c>
      <c r="AT121" s="212" t="s">
        <v>72</v>
      </c>
      <c r="AU121" s="212" t="s">
        <v>81</v>
      </c>
      <c r="AY121" s="211" t="s">
        <v>123</v>
      </c>
      <c r="BK121" s="213">
        <f>SUM(BK122:BK159)</f>
        <v>0</v>
      </c>
    </row>
    <row r="122" s="2" customFormat="1" ht="37.8" customHeight="1">
      <c r="A122" s="36"/>
      <c r="B122" s="37"/>
      <c r="C122" s="216" t="s">
        <v>81</v>
      </c>
      <c r="D122" s="216" t="s">
        <v>125</v>
      </c>
      <c r="E122" s="217" t="s">
        <v>285</v>
      </c>
      <c r="F122" s="218" t="s">
        <v>286</v>
      </c>
      <c r="G122" s="219" t="s">
        <v>134</v>
      </c>
      <c r="H122" s="220">
        <v>232.68000000000001</v>
      </c>
      <c r="I122" s="221"/>
      <c r="J122" s="222">
        <f>ROUND(I122*H122,2)</f>
        <v>0</v>
      </c>
      <c r="K122" s="218" t="s">
        <v>129</v>
      </c>
      <c r="L122" s="42"/>
      <c r="M122" s="223" t="s">
        <v>1</v>
      </c>
      <c r="N122" s="224" t="s">
        <v>38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130</v>
      </c>
      <c r="AT122" s="227" t="s">
        <v>125</v>
      </c>
      <c r="AU122" s="227" t="s">
        <v>83</v>
      </c>
      <c r="AY122" s="15" t="s">
        <v>123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81</v>
      </c>
      <c r="BK122" s="228">
        <f>ROUND(I122*H122,2)</f>
        <v>0</v>
      </c>
      <c r="BL122" s="15" t="s">
        <v>130</v>
      </c>
      <c r="BM122" s="227" t="s">
        <v>287</v>
      </c>
    </row>
    <row r="123" s="2" customFormat="1">
      <c r="A123" s="36"/>
      <c r="B123" s="37"/>
      <c r="C123" s="38"/>
      <c r="D123" s="229" t="s">
        <v>140</v>
      </c>
      <c r="E123" s="38"/>
      <c r="F123" s="230" t="s">
        <v>288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140</v>
      </c>
      <c r="AU123" s="15" t="s">
        <v>83</v>
      </c>
    </row>
    <row r="124" s="13" customFormat="1">
      <c r="A124" s="13"/>
      <c r="B124" s="234"/>
      <c r="C124" s="235"/>
      <c r="D124" s="229" t="s">
        <v>145</v>
      </c>
      <c r="E124" s="236" t="s">
        <v>1</v>
      </c>
      <c r="F124" s="237" t="s">
        <v>289</v>
      </c>
      <c r="G124" s="235"/>
      <c r="H124" s="238">
        <v>232.68000000000001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145</v>
      </c>
      <c r="AU124" s="244" t="s">
        <v>83</v>
      </c>
      <c r="AV124" s="13" t="s">
        <v>83</v>
      </c>
      <c r="AW124" s="13" t="s">
        <v>30</v>
      </c>
      <c r="AX124" s="13" t="s">
        <v>81</v>
      </c>
      <c r="AY124" s="244" t="s">
        <v>123</v>
      </c>
    </row>
    <row r="125" s="2" customFormat="1" ht="37.8" customHeight="1">
      <c r="A125" s="36"/>
      <c r="B125" s="37"/>
      <c r="C125" s="216" t="s">
        <v>83</v>
      </c>
      <c r="D125" s="216" t="s">
        <v>125</v>
      </c>
      <c r="E125" s="217" t="s">
        <v>290</v>
      </c>
      <c r="F125" s="218" t="s">
        <v>291</v>
      </c>
      <c r="G125" s="219" t="s">
        <v>134</v>
      </c>
      <c r="H125" s="220">
        <v>1549.9000000000001</v>
      </c>
      <c r="I125" s="221"/>
      <c r="J125" s="222">
        <f>ROUND(I125*H125,2)</f>
        <v>0</v>
      </c>
      <c r="K125" s="218" t="s">
        <v>129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130</v>
      </c>
      <c r="AT125" s="227" t="s">
        <v>125</v>
      </c>
      <c r="AU125" s="227" t="s">
        <v>83</v>
      </c>
      <c r="AY125" s="15" t="s">
        <v>123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130</v>
      </c>
      <c r="BM125" s="227" t="s">
        <v>292</v>
      </c>
    </row>
    <row r="126" s="2" customFormat="1">
      <c r="A126" s="36"/>
      <c r="B126" s="37"/>
      <c r="C126" s="38"/>
      <c r="D126" s="229" t="s">
        <v>140</v>
      </c>
      <c r="E126" s="38"/>
      <c r="F126" s="230" t="s">
        <v>293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140</v>
      </c>
      <c r="AU126" s="15" t="s">
        <v>83</v>
      </c>
    </row>
    <row r="127" s="13" customFormat="1">
      <c r="A127" s="13"/>
      <c r="B127" s="234"/>
      <c r="C127" s="235"/>
      <c r="D127" s="229" t="s">
        <v>145</v>
      </c>
      <c r="E127" s="236" t="s">
        <v>1</v>
      </c>
      <c r="F127" s="237" t="s">
        <v>294</v>
      </c>
      <c r="G127" s="235"/>
      <c r="H127" s="238">
        <v>1549.9000000000001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145</v>
      </c>
      <c r="AU127" s="244" t="s">
        <v>83</v>
      </c>
      <c r="AV127" s="13" t="s">
        <v>83</v>
      </c>
      <c r="AW127" s="13" t="s">
        <v>30</v>
      </c>
      <c r="AX127" s="13" t="s">
        <v>81</v>
      </c>
      <c r="AY127" s="244" t="s">
        <v>123</v>
      </c>
    </row>
    <row r="128" s="2" customFormat="1" ht="16.5" customHeight="1">
      <c r="A128" s="36"/>
      <c r="B128" s="37"/>
      <c r="C128" s="216" t="s">
        <v>136</v>
      </c>
      <c r="D128" s="216" t="s">
        <v>125</v>
      </c>
      <c r="E128" s="217" t="s">
        <v>295</v>
      </c>
      <c r="F128" s="218" t="s">
        <v>296</v>
      </c>
      <c r="G128" s="219" t="s">
        <v>134</v>
      </c>
      <c r="H128" s="220">
        <v>891.28999999999996</v>
      </c>
      <c r="I128" s="221"/>
      <c r="J128" s="222">
        <f>ROUND(I128*H128,2)</f>
        <v>0</v>
      </c>
      <c r="K128" s="218" t="s">
        <v>129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130</v>
      </c>
      <c r="AT128" s="227" t="s">
        <v>125</v>
      </c>
      <c r="AU128" s="227" t="s">
        <v>83</v>
      </c>
      <c r="AY128" s="15" t="s">
        <v>123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130</v>
      </c>
      <c r="BM128" s="227" t="s">
        <v>297</v>
      </c>
    </row>
    <row r="129" s="2" customFormat="1">
      <c r="A129" s="36"/>
      <c r="B129" s="37"/>
      <c r="C129" s="38"/>
      <c r="D129" s="229" t="s">
        <v>140</v>
      </c>
      <c r="E129" s="38"/>
      <c r="F129" s="230" t="s">
        <v>298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140</v>
      </c>
      <c r="AU129" s="15" t="s">
        <v>83</v>
      </c>
    </row>
    <row r="130" s="13" customFormat="1">
      <c r="A130" s="13"/>
      <c r="B130" s="234"/>
      <c r="C130" s="235"/>
      <c r="D130" s="229" t="s">
        <v>145</v>
      </c>
      <c r="E130" s="236" t="s">
        <v>1</v>
      </c>
      <c r="F130" s="237" t="s">
        <v>299</v>
      </c>
      <c r="G130" s="235"/>
      <c r="H130" s="238">
        <v>891.28999999999996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145</v>
      </c>
      <c r="AU130" s="244" t="s">
        <v>83</v>
      </c>
      <c r="AV130" s="13" t="s">
        <v>83</v>
      </c>
      <c r="AW130" s="13" t="s">
        <v>30</v>
      </c>
      <c r="AX130" s="13" t="s">
        <v>81</v>
      </c>
      <c r="AY130" s="244" t="s">
        <v>123</v>
      </c>
    </row>
    <row r="131" s="2" customFormat="1" ht="24.15" customHeight="1">
      <c r="A131" s="36"/>
      <c r="B131" s="37"/>
      <c r="C131" s="216" t="s">
        <v>130</v>
      </c>
      <c r="D131" s="216" t="s">
        <v>125</v>
      </c>
      <c r="E131" s="217" t="s">
        <v>148</v>
      </c>
      <c r="F131" s="218" t="s">
        <v>149</v>
      </c>
      <c r="G131" s="219" t="s">
        <v>128</v>
      </c>
      <c r="H131" s="220">
        <v>662.10000000000002</v>
      </c>
      <c r="I131" s="221"/>
      <c r="J131" s="222">
        <f>ROUND(I131*H131,2)</f>
        <v>0</v>
      </c>
      <c r="K131" s="218" t="s">
        <v>129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130</v>
      </c>
      <c r="AT131" s="227" t="s">
        <v>125</v>
      </c>
      <c r="AU131" s="227" t="s">
        <v>83</v>
      </c>
      <c r="AY131" s="15" t="s">
        <v>123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130</v>
      </c>
      <c r="BM131" s="227" t="s">
        <v>300</v>
      </c>
    </row>
    <row r="132" s="2" customFormat="1">
      <c r="A132" s="36"/>
      <c r="B132" s="37"/>
      <c r="C132" s="38"/>
      <c r="D132" s="229" t="s">
        <v>140</v>
      </c>
      <c r="E132" s="38"/>
      <c r="F132" s="230" t="s">
        <v>301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140</v>
      </c>
      <c r="AU132" s="15" t="s">
        <v>83</v>
      </c>
    </row>
    <row r="133" s="13" customFormat="1">
      <c r="A133" s="13"/>
      <c r="B133" s="234"/>
      <c r="C133" s="235"/>
      <c r="D133" s="229" t="s">
        <v>145</v>
      </c>
      <c r="E133" s="236" t="s">
        <v>1</v>
      </c>
      <c r="F133" s="237" t="s">
        <v>302</v>
      </c>
      <c r="G133" s="235"/>
      <c r="H133" s="238">
        <v>662.10000000000002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145</v>
      </c>
      <c r="AU133" s="244" t="s">
        <v>83</v>
      </c>
      <c r="AV133" s="13" t="s">
        <v>83</v>
      </c>
      <c r="AW133" s="13" t="s">
        <v>30</v>
      </c>
      <c r="AX133" s="13" t="s">
        <v>81</v>
      </c>
      <c r="AY133" s="244" t="s">
        <v>123</v>
      </c>
    </row>
    <row r="134" s="2" customFormat="1" ht="16.5" customHeight="1">
      <c r="A134" s="36"/>
      <c r="B134" s="37"/>
      <c r="C134" s="245" t="s">
        <v>147</v>
      </c>
      <c r="D134" s="245" t="s">
        <v>154</v>
      </c>
      <c r="E134" s="246" t="s">
        <v>155</v>
      </c>
      <c r="F134" s="247" t="s">
        <v>156</v>
      </c>
      <c r="G134" s="248" t="s">
        <v>157</v>
      </c>
      <c r="H134" s="249">
        <v>132.41999999999999</v>
      </c>
      <c r="I134" s="250"/>
      <c r="J134" s="251">
        <f>ROUND(I134*H134,2)</f>
        <v>0</v>
      </c>
      <c r="K134" s="247" t="s">
        <v>1</v>
      </c>
      <c r="L134" s="252"/>
      <c r="M134" s="253" t="s">
        <v>1</v>
      </c>
      <c r="N134" s="25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158</v>
      </c>
      <c r="AT134" s="227" t="s">
        <v>154</v>
      </c>
      <c r="AU134" s="227" t="s">
        <v>83</v>
      </c>
      <c r="AY134" s="15" t="s">
        <v>123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130</v>
      </c>
      <c r="BM134" s="227" t="s">
        <v>303</v>
      </c>
    </row>
    <row r="135" s="13" customFormat="1">
      <c r="A135" s="13"/>
      <c r="B135" s="234"/>
      <c r="C135" s="235"/>
      <c r="D135" s="229" t="s">
        <v>145</v>
      </c>
      <c r="E135" s="236" t="s">
        <v>1</v>
      </c>
      <c r="F135" s="237" t="s">
        <v>304</v>
      </c>
      <c r="G135" s="235"/>
      <c r="H135" s="238">
        <v>132.41999999999999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145</v>
      </c>
      <c r="AU135" s="244" t="s">
        <v>83</v>
      </c>
      <c r="AV135" s="13" t="s">
        <v>83</v>
      </c>
      <c r="AW135" s="13" t="s">
        <v>30</v>
      </c>
      <c r="AX135" s="13" t="s">
        <v>81</v>
      </c>
      <c r="AY135" s="244" t="s">
        <v>123</v>
      </c>
    </row>
    <row r="136" s="2" customFormat="1" ht="16.5" customHeight="1">
      <c r="A136" s="36"/>
      <c r="B136" s="37"/>
      <c r="C136" s="245" t="s">
        <v>153</v>
      </c>
      <c r="D136" s="245" t="s">
        <v>154</v>
      </c>
      <c r="E136" s="246" t="s">
        <v>162</v>
      </c>
      <c r="F136" s="247" t="s">
        <v>163</v>
      </c>
      <c r="G136" s="248" t="s">
        <v>157</v>
      </c>
      <c r="H136" s="249">
        <v>33.104999999999997</v>
      </c>
      <c r="I136" s="250"/>
      <c r="J136" s="251">
        <f>ROUND(I136*H136,2)</f>
        <v>0</v>
      </c>
      <c r="K136" s="247" t="s">
        <v>129</v>
      </c>
      <c r="L136" s="252"/>
      <c r="M136" s="253" t="s">
        <v>1</v>
      </c>
      <c r="N136" s="254" t="s">
        <v>38</v>
      </c>
      <c r="O136" s="89"/>
      <c r="P136" s="225">
        <f>O136*H136</f>
        <v>0</v>
      </c>
      <c r="Q136" s="225">
        <v>0.001</v>
      </c>
      <c r="R136" s="225">
        <f>Q136*H136</f>
        <v>0.033104999999999996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158</v>
      </c>
      <c r="AT136" s="227" t="s">
        <v>154</v>
      </c>
      <c r="AU136" s="227" t="s">
        <v>83</v>
      </c>
      <c r="AY136" s="15" t="s">
        <v>123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130</v>
      </c>
      <c r="BM136" s="227" t="s">
        <v>305</v>
      </c>
    </row>
    <row r="137" s="13" customFormat="1">
      <c r="A137" s="13"/>
      <c r="B137" s="234"/>
      <c r="C137" s="235"/>
      <c r="D137" s="229" t="s">
        <v>145</v>
      </c>
      <c r="E137" s="236" t="s">
        <v>1</v>
      </c>
      <c r="F137" s="237" t="s">
        <v>306</v>
      </c>
      <c r="G137" s="235"/>
      <c r="H137" s="238">
        <v>33.104999999999997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145</v>
      </c>
      <c r="AU137" s="244" t="s">
        <v>83</v>
      </c>
      <c r="AV137" s="13" t="s">
        <v>83</v>
      </c>
      <c r="AW137" s="13" t="s">
        <v>30</v>
      </c>
      <c r="AX137" s="13" t="s">
        <v>81</v>
      </c>
      <c r="AY137" s="244" t="s">
        <v>123</v>
      </c>
    </row>
    <row r="138" s="2" customFormat="1" ht="16.5" customHeight="1">
      <c r="A138" s="36"/>
      <c r="B138" s="37"/>
      <c r="C138" s="216" t="s">
        <v>161</v>
      </c>
      <c r="D138" s="216" t="s">
        <v>125</v>
      </c>
      <c r="E138" s="217" t="s">
        <v>189</v>
      </c>
      <c r="F138" s="218" t="s">
        <v>190</v>
      </c>
      <c r="G138" s="219" t="s">
        <v>128</v>
      </c>
      <c r="H138" s="220">
        <v>662.10000000000002</v>
      </c>
      <c r="I138" s="221"/>
      <c r="J138" s="222">
        <f>ROUND(I138*H138,2)</f>
        <v>0</v>
      </c>
      <c r="K138" s="218" t="s">
        <v>129</v>
      </c>
      <c r="L138" s="42"/>
      <c r="M138" s="223" t="s">
        <v>1</v>
      </c>
      <c r="N138" s="224" t="s">
        <v>38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130</v>
      </c>
      <c r="AT138" s="227" t="s">
        <v>125</v>
      </c>
      <c r="AU138" s="227" t="s">
        <v>83</v>
      </c>
      <c r="AY138" s="15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81</v>
      </c>
      <c r="BK138" s="228">
        <f>ROUND(I138*H138,2)</f>
        <v>0</v>
      </c>
      <c r="BL138" s="15" t="s">
        <v>130</v>
      </c>
      <c r="BM138" s="227" t="s">
        <v>307</v>
      </c>
    </row>
    <row r="139" s="13" customFormat="1">
      <c r="A139" s="13"/>
      <c r="B139" s="234"/>
      <c r="C139" s="235"/>
      <c r="D139" s="229" t="s">
        <v>145</v>
      </c>
      <c r="E139" s="236" t="s">
        <v>1</v>
      </c>
      <c r="F139" s="237" t="s">
        <v>302</v>
      </c>
      <c r="G139" s="235"/>
      <c r="H139" s="238">
        <v>662.10000000000002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145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123</v>
      </c>
    </row>
    <row r="140" s="2" customFormat="1" ht="24.15" customHeight="1">
      <c r="A140" s="36"/>
      <c r="B140" s="37"/>
      <c r="C140" s="216" t="s">
        <v>158</v>
      </c>
      <c r="D140" s="216" t="s">
        <v>125</v>
      </c>
      <c r="E140" s="217" t="s">
        <v>194</v>
      </c>
      <c r="F140" s="218" t="s">
        <v>195</v>
      </c>
      <c r="G140" s="219" t="s">
        <v>128</v>
      </c>
      <c r="H140" s="220">
        <v>662.10000000000002</v>
      </c>
      <c r="I140" s="221"/>
      <c r="J140" s="222">
        <f>ROUND(I140*H140,2)</f>
        <v>0</v>
      </c>
      <c r="K140" s="218" t="s">
        <v>129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130</v>
      </c>
      <c r="AT140" s="227" t="s">
        <v>125</v>
      </c>
      <c r="AU140" s="227" t="s">
        <v>83</v>
      </c>
      <c r="AY140" s="15" t="s">
        <v>123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130</v>
      </c>
      <c r="BM140" s="227" t="s">
        <v>308</v>
      </c>
    </row>
    <row r="141" s="2" customFormat="1">
      <c r="A141" s="36"/>
      <c r="B141" s="37"/>
      <c r="C141" s="38"/>
      <c r="D141" s="229" t="s">
        <v>140</v>
      </c>
      <c r="E141" s="38"/>
      <c r="F141" s="230" t="s">
        <v>197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140</v>
      </c>
      <c r="AU141" s="15" t="s">
        <v>83</v>
      </c>
    </row>
    <row r="142" s="13" customFormat="1">
      <c r="A142" s="13"/>
      <c r="B142" s="234"/>
      <c r="C142" s="235"/>
      <c r="D142" s="229" t="s">
        <v>145</v>
      </c>
      <c r="E142" s="236" t="s">
        <v>1</v>
      </c>
      <c r="F142" s="237" t="s">
        <v>302</v>
      </c>
      <c r="G142" s="235"/>
      <c r="H142" s="238">
        <v>662.10000000000002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145</v>
      </c>
      <c r="AU142" s="244" t="s">
        <v>83</v>
      </c>
      <c r="AV142" s="13" t="s">
        <v>83</v>
      </c>
      <c r="AW142" s="13" t="s">
        <v>30</v>
      </c>
      <c r="AX142" s="13" t="s">
        <v>81</v>
      </c>
      <c r="AY142" s="244" t="s">
        <v>123</v>
      </c>
    </row>
    <row r="143" s="2" customFormat="1" ht="33" customHeight="1">
      <c r="A143" s="36"/>
      <c r="B143" s="37"/>
      <c r="C143" s="216" t="s">
        <v>171</v>
      </c>
      <c r="D143" s="216" t="s">
        <v>125</v>
      </c>
      <c r="E143" s="217" t="s">
        <v>309</v>
      </c>
      <c r="F143" s="218" t="s">
        <v>310</v>
      </c>
      <c r="G143" s="219" t="s">
        <v>311</v>
      </c>
      <c r="H143" s="220">
        <v>60</v>
      </c>
      <c r="I143" s="221"/>
      <c r="J143" s="222">
        <f>ROUND(I143*H143,2)</f>
        <v>0</v>
      </c>
      <c r="K143" s="218" t="s">
        <v>129</v>
      </c>
      <c r="L143" s="42"/>
      <c r="M143" s="223" t="s">
        <v>1</v>
      </c>
      <c r="N143" s="224" t="s">
        <v>38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130</v>
      </c>
      <c r="AT143" s="227" t="s">
        <v>125</v>
      </c>
      <c r="AU143" s="227" t="s">
        <v>83</v>
      </c>
      <c r="AY143" s="15" t="s">
        <v>123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81</v>
      </c>
      <c r="BK143" s="228">
        <f>ROUND(I143*H143,2)</f>
        <v>0</v>
      </c>
      <c r="BL143" s="15" t="s">
        <v>130</v>
      </c>
      <c r="BM143" s="227" t="s">
        <v>312</v>
      </c>
    </row>
    <row r="144" s="2" customFormat="1" ht="16.5" customHeight="1">
      <c r="A144" s="36"/>
      <c r="B144" s="37"/>
      <c r="C144" s="245" t="s">
        <v>178</v>
      </c>
      <c r="D144" s="245" t="s">
        <v>154</v>
      </c>
      <c r="E144" s="246" t="s">
        <v>313</v>
      </c>
      <c r="F144" s="247" t="s">
        <v>314</v>
      </c>
      <c r="G144" s="248" t="s">
        <v>311</v>
      </c>
      <c r="H144" s="249">
        <v>60</v>
      </c>
      <c r="I144" s="250"/>
      <c r="J144" s="251">
        <f>ROUND(I144*H144,2)</f>
        <v>0</v>
      </c>
      <c r="K144" s="247" t="s">
        <v>129</v>
      </c>
      <c r="L144" s="252"/>
      <c r="M144" s="253" t="s">
        <v>1</v>
      </c>
      <c r="N144" s="254" t="s">
        <v>38</v>
      </c>
      <c r="O144" s="89"/>
      <c r="P144" s="225">
        <f>O144*H144</f>
        <v>0</v>
      </c>
      <c r="Q144" s="225">
        <v>0.025000000000000001</v>
      </c>
      <c r="R144" s="225">
        <f>Q144*H144</f>
        <v>1.5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158</v>
      </c>
      <c r="AT144" s="227" t="s">
        <v>154</v>
      </c>
      <c r="AU144" s="227" t="s">
        <v>83</v>
      </c>
      <c r="AY144" s="15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130</v>
      </c>
      <c r="BM144" s="227" t="s">
        <v>315</v>
      </c>
    </row>
    <row r="145" s="2" customFormat="1" ht="33" customHeight="1">
      <c r="A145" s="36"/>
      <c r="B145" s="37"/>
      <c r="C145" s="216" t="s">
        <v>183</v>
      </c>
      <c r="D145" s="216" t="s">
        <v>125</v>
      </c>
      <c r="E145" s="217" t="s">
        <v>316</v>
      </c>
      <c r="F145" s="218" t="s">
        <v>317</v>
      </c>
      <c r="G145" s="219" t="s">
        <v>311</v>
      </c>
      <c r="H145" s="220">
        <v>8</v>
      </c>
      <c r="I145" s="221"/>
      <c r="J145" s="222">
        <f>ROUND(I145*H145,2)</f>
        <v>0</v>
      </c>
      <c r="K145" s="218" t="s">
        <v>129</v>
      </c>
      <c r="L145" s="42"/>
      <c r="M145" s="223" t="s">
        <v>1</v>
      </c>
      <c r="N145" s="224" t="s">
        <v>38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130</v>
      </c>
      <c r="AT145" s="227" t="s">
        <v>125</v>
      </c>
      <c r="AU145" s="227" t="s">
        <v>83</v>
      </c>
      <c r="AY145" s="15" t="s">
        <v>123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130</v>
      </c>
      <c r="BM145" s="227" t="s">
        <v>318</v>
      </c>
    </row>
    <row r="146" s="2" customFormat="1" ht="24.15" customHeight="1">
      <c r="A146" s="36"/>
      <c r="B146" s="37"/>
      <c r="C146" s="216" t="s">
        <v>188</v>
      </c>
      <c r="D146" s="216" t="s">
        <v>125</v>
      </c>
      <c r="E146" s="217" t="s">
        <v>319</v>
      </c>
      <c r="F146" s="218" t="s">
        <v>320</v>
      </c>
      <c r="G146" s="219" t="s">
        <v>311</v>
      </c>
      <c r="H146" s="220">
        <v>60</v>
      </c>
      <c r="I146" s="221"/>
      <c r="J146" s="222">
        <f>ROUND(I146*H146,2)</f>
        <v>0</v>
      </c>
      <c r="K146" s="218" t="s">
        <v>129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130</v>
      </c>
      <c r="AT146" s="227" t="s">
        <v>125</v>
      </c>
      <c r="AU146" s="227" t="s">
        <v>83</v>
      </c>
      <c r="AY146" s="15" t="s">
        <v>123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130</v>
      </c>
      <c r="BM146" s="227" t="s">
        <v>321</v>
      </c>
    </row>
    <row r="147" s="2" customFormat="1" ht="24.15" customHeight="1">
      <c r="A147" s="36"/>
      <c r="B147" s="37"/>
      <c r="C147" s="216" t="s">
        <v>193</v>
      </c>
      <c r="D147" s="216" t="s">
        <v>125</v>
      </c>
      <c r="E147" s="217" t="s">
        <v>322</v>
      </c>
      <c r="F147" s="218" t="s">
        <v>323</v>
      </c>
      <c r="G147" s="219" t="s">
        <v>311</v>
      </c>
      <c r="H147" s="220">
        <v>8</v>
      </c>
      <c r="I147" s="221"/>
      <c r="J147" s="222">
        <f>ROUND(I147*H147,2)</f>
        <v>0</v>
      </c>
      <c r="K147" s="218" t="s">
        <v>129</v>
      </c>
      <c r="L147" s="42"/>
      <c r="M147" s="223" t="s">
        <v>1</v>
      </c>
      <c r="N147" s="224" t="s">
        <v>38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130</v>
      </c>
      <c r="AT147" s="227" t="s">
        <v>125</v>
      </c>
      <c r="AU147" s="227" t="s">
        <v>83</v>
      </c>
      <c r="AY147" s="15" t="s">
        <v>123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81</v>
      </c>
      <c r="BK147" s="228">
        <f>ROUND(I147*H147,2)</f>
        <v>0</v>
      </c>
      <c r="BL147" s="15" t="s">
        <v>130</v>
      </c>
      <c r="BM147" s="227" t="s">
        <v>324</v>
      </c>
    </row>
    <row r="148" s="2" customFormat="1" ht="16.5" customHeight="1">
      <c r="A148" s="36"/>
      <c r="B148" s="37"/>
      <c r="C148" s="245" t="s">
        <v>199</v>
      </c>
      <c r="D148" s="245" t="s">
        <v>154</v>
      </c>
      <c r="E148" s="246" t="s">
        <v>325</v>
      </c>
      <c r="F148" s="247" t="s">
        <v>326</v>
      </c>
      <c r="G148" s="248" t="s">
        <v>311</v>
      </c>
      <c r="H148" s="249">
        <v>4</v>
      </c>
      <c r="I148" s="250"/>
      <c r="J148" s="251">
        <f>ROUND(I148*H148,2)</f>
        <v>0</v>
      </c>
      <c r="K148" s="247" t="s">
        <v>129</v>
      </c>
      <c r="L148" s="252"/>
      <c r="M148" s="253" t="s">
        <v>1</v>
      </c>
      <c r="N148" s="254" t="s">
        <v>38</v>
      </c>
      <c r="O148" s="89"/>
      <c r="P148" s="225">
        <f>O148*H148</f>
        <v>0</v>
      </c>
      <c r="Q148" s="225">
        <v>3.0000000000000001E-05</v>
      </c>
      <c r="R148" s="225">
        <f>Q148*H148</f>
        <v>0.00012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158</v>
      </c>
      <c r="AT148" s="227" t="s">
        <v>154</v>
      </c>
      <c r="AU148" s="227" t="s">
        <v>83</v>
      </c>
      <c r="AY148" s="15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130</v>
      </c>
      <c r="BM148" s="227" t="s">
        <v>327</v>
      </c>
    </row>
    <row r="149" s="2" customFormat="1" ht="16.5" customHeight="1">
      <c r="A149" s="36"/>
      <c r="B149" s="37"/>
      <c r="C149" s="245" t="s">
        <v>8</v>
      </c>
      <c r="D149" s="245" t="s">
        <v>154</v>
      </c>
      <c r="E149" s="246" t="s">
        <v>328</v>
      </c>
      <c r="F149" s="247" t="s">
        <v>329</v>
      </c>
      <c r="G149" s="248" t="s">
        <v>311</v>
      </c>
      <c r="H149" s="249">
        <v>4</v>
      </c>
      <c r="I149" s="250"/>
      <c r="J149" s="251">
        <f>ROUND(I149*H149,2)</f>
        <v>0</v>
      </c>
      <c r="K149" s="247" t="s">
        <v>129</v>
      </c>
      <c r="L149" s="252"/>
      <c r="M149" s="253" t="s">
        <v>1</v>
      </c>
      <c r="N149" s="254" t="s">
        <v>38</v>
      </c>
      <c r="O149" s="89"/>
      <c r="P149" s="225">
        <f>O149*H149</f>
        <v>0</v>
      </c>
      <c r="Q149" s="225">
        <v>0.0050000000000000001</v>
      </c>
      <c r="R149" s="225">
        <f>Q149*H149</f>
        <v>0.02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158</v>
      </c>
      <c r="AT149" s="227" t="s">
        <v>154</v>
      </c>
      <c r="AU149" s="227" t="s">
        <v>83</v>
      </c>
      <c r="AY149" s="15" t="s">
        <v>123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81</v>
      </c>
      <c r="BK149" s="228">
        <f>ROUND(I149*H149,2)</f>
        <v>0</v>
      </c>
      <c r="BL149" s="15" t="s">
        <v>130</v>
      </c>
      <c r="BM149" s="227" t="s">
        <v>330</v>
      </c>
    </row>
    <row r="150" s="2" customFormat="1" ht="24.15" customHeight="1">
      <c r="A150" s="36"/>
      <c r="B150" s="37"/>
      <c r="C150" s="216" t="s">
        <v>209</v>
      </c>
      <c r="D150" s="216" t="s">
        <v>125</v>
      </c>
      <c r="E150" s="217" t="s">
        <v>331</v>
      </c>
      <c r="F150" s="218" t="s">
        <v>332</v>
      </c>
      <c r="G150" s="219" t="s">
        <v>311</v>
      </c>
      <c r="H150" s="220">
        <v>60</v>
      </c>
      <c r="I150" s="221"/>
      <c r="J150" s="222">
        <f>ROUND(I150*H150,2)</f>
        <v>0</v>
      </c>
      <c r="K150" s="218" t="s">
        <v>129</v>
      </c>
      <c r="L150" s="42"/>
      <c r="M150" s="223" t="s">
        <v>1</v>
      </c>
      <c r="N150" s="224" t="s">
        <v>38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130</v>
      </c>
      <c r="AT150" s="227" t="s">
        <v>125</v>
      </c>
      <c r="AU150" s="227" t="s">
        <v>83</v>
      </c>
      <c r="AY150" s="15" t="s">
        <v>123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81</v>
      </c>
      <c r="BK150" s="228">
        <f>ROUND(I150*H150,2)</f>
        <v>0</v>
      </c>
      <c r="BL150" s="15" t="s">
        <v>130</v>
      </c>
      <c r="BM150" s="227" t="s">
        <v>333</v>
      </c>
    </row>
    <row r="151" s="2" customFormat="1" ht="16.5" customHeight="1">
      <c r="A151" s="36"/>
      <c r="B151" s="37"/>
      <c r="C151" s="245" t="s">
        <v>214</v>
      </c>
      <c r="D151" s="245" t="s">
        <v>154</v>
      </c>
      <c r="E151" s="246" t="s">
        <v>334</v>
      </c>
      <c r="F151" s="247" t="s">
        <v>335</v>
      </c>
      <c r="G151" s="248" t="s">
        <v>311</v>
      </c>
      <c r="H151" s="249">
        <v>30</v>
      </c>
      <c r="I151" s="250"/>
      <c r="J151" s="251">
        <f>ROUND(I151*H151,2)</f>
        <v>0</v>
      </c>
      <c r="K151" s="247" t="s">
        <v>129</v>
      </c>
      <c r="L151" s="252"/>
      <c r="M151" s="253" t="s">
        <v>1</v>
      </c>
      <c r="N151" s="254" t="s">
        <v>38</v>
      </c>
      <c r="O151" s="89"/>
      <c r="P151" s="225">
        <f>O151*H151</f>
        <v>0</v>
      </c>
      <c r="Q151" s="225">
        <v>0.0089999999999999993</v>
      </c>
      <c r="R151" s="225">
        <f>Q151*H151</f>
        <v>0.26999999999999996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158</v>
      </c>
      <c r="AT151" s="227" t="s">
        <v>154</v>
      </c>
      <c r="AU151" s="227" t="s">
        <v>83</v>
      </c>
      <c r="AY151" s="15" t="s">
        <v>123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130</v>
      </c>
      <c r="BM151" s="227" t="s">
        <v>336</v>
      </c>
    </row>
    <row r="152" s="2" customFormat="1" ht="16.5" customHeight="1">
      <c r="A152" s="36"/>
      <c r="B152" s="37"/>
      <c r="C152" s="245" t="s">
        <v>219</v>
      </c>
      <c r="D152" s="245" t="s">
        <v>154</v>
      </c>
      <c r="E152" s="246" t="s">
        <v>337</v>
      </c>
      <c r="F152" s="247" t="s">
        <v>338</v>
      </c>
      <c r="G152" s="248" t="s">
        <v>311</v>
      </c>
      <c r="H152" s="249">
        <v>30</v>
      </c>
      <c r="I152" s="250"/>
      <c r="J152" s="251">
        <f>ROUND(I152*H152,2)</f>
        <v>0</v>
      </c>
      <c r="K152" s="247" t="s">
        <v>129</v>
      </c>
      <c r="L152" s="252"/>
      <c r="M152" s="253" t="s">
        <v>1</v>
      </c>
      <c r="N152" s="254" t="s">
        <v>38</v>
      </c>
      <c r="O152" s="89"/>
      <c r="P152" s="225">
        <f>O152*H152</f>
        <v>0</v>
      </c>
      <c r="Q152" s="225">
        <v>0.0089999999999999993</v>
      </c>
      <c r="R152" s="225">
        <f>Q152*H152</f>
        <v>0.26999999999999996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158</v>
      </c>
      <c r="AT152" s="227" t="s">
        <v>154</v>
      </c>
      <c r="AU152" s="227" t="s">
        <v>83</v>
      </c>
      <c r="AY152" s="15" t="s">
        <v>123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81</v>
      </c>
      <c r="BK152" s="228">
        <f>ROUND(I152*H152,2)</f>
        <v>0</v>
      </c>
      <c r="BL152" s="15" t="s">
        <v>130</v>
      </c>
      <c r="BM152" s="227" t="s">
        <v>339</v>
      </c>
    </row>
    <row r="153" s="2" customFormat="1" ht="24.15" customHeight="1">
      <c r="A153" s="36"/>
      <c r="B153" s="37"/>
      <c r="C153" s="216" t="s">
        <v>223</v>
      </c>
      <c r="D153" s="216" t="s">
        <v>125</v>
      </c>
      <c r="E153" s="217" t="s">
        <v>340</v>
      </c>
      <c r="F153" s="218" t="s">
        <v>341</v>
      </c>
      <c r="G153" s="219" t="s">
        <v>311</v>
      </c>
      <c r="H153" s="220">
        <v>9</v>
      </c>
      <c r="I153" s="221"/>
      <c r="J153" s="222">
        <f>ROUND(I153*H153,2)</f>
        <v>0</v>
      </c>
      <c r="K153" s="218" t="s">
        <v>129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6.0000000000000002E-05</v>
      </c>
      <c r="R153" s="225">
        <f>Q153*H153</f>
        <v>0.00054000000000000001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130</v>
      </c>
      <c r="AT153" s="227" t="s">
        <v>125</v>
      </c>
      <c r="AU153" s="227" t="s">
        <v>83</v>
      </c>
      <c r="AY153" s="15" t="s">
        <v>123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130</v>
      </c>
      <c r="BM153" s="227" t="s">
        <v>342</v>
      </c>
    </row>
    <row r="154" s="2" customFormat="1" ht="21.75" customHeight="1">
      <c r="A154" s="36"/>
      <c r="B154" s="37"/>
      <c r="C154" s="245" t="s">
        <v>7</v>
      </c>
      <c r="D154" s="245" t="s">
        <v>154</v>
      </c>
      <c r="E154" s="246" t="s">
        <v>343</v>
      </c>
      <c r="F154" s="247" t="s">
        <v>344</v>
      </c>
      <c r="G154" s="248" t="s">
        <v>311</v>
      </c>
      <c r="H154" s="249">
        <v>27</v>
      </c>
      <c r="I154" s="250"/>
      <c r="J154" s="251">
        <f>ROUND(I154*H154,2)</f>
        <v>0</v>
      </c>
      <c r="K154" s="247" t="s">
        <v>129</v>
      </c>
      <c r="L154" s="252"/>
      <c r="M154" s="253" t="s">
        <v>1</v>
      </c>
      <c r="N154" s="254" t="s">
        <v>38</v>
      </c>
      <c r="O154" s="89"/>
      <c r="P154" s="225">
        <f>O154*H154</f>
        <v>0</v>
      </c>
      <c r="Q154" s="225">
        <v>0.0058999999999999999</v>
      </c>
      <c r="R154" s="225">
        <f>Q154*H154</f>
        <v>0.1593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158</v>
      </c>
      <c r="AT154" s="227" t="s">
        <v>154</v>
      </c>
      <c r="AU154" s="227" t="s">
        <v>83</v>
      </c>
      <c r="AY154" s="15" t="s">
        <v>123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81</v>
      </c>
      <c r="BK154" s="228">
        <f>ROUND(I154*H154,2)</f>
        <v>0</v>
      </c>
      <c r="BL154" s="15" t="s">
        <v>130</v>
      </c>
      <c r="BM154" s="227" t="s">
        <v>345</v>
      </c>
    </row>
    <row r="155" s="2" customFormat="1" ht="16.5" customHeight="1">
      <c r="A155" s="36"/>
      <c r="B155" s="37"/>
      <c r="C155" s="245" t="s">
        <v>238</v>
      </c>
      <c r="D155" s="245" t="s">
        <v>154</v>
      </c>
      <c r="E155" s="246" t="s">
        <v>346</v>
      </c>
      <c r="F155" s="247" t="s">
        <v>347</v>
      </c>
      <c r="G155" s="248" t="s">
        <v>270</v>
      </c>
      <c r="H155" s="249">
        <v>27</v>
      </c>
      <c r="I155" s="250"/>
      <c r="J155" s="251">
        <f>ROUND(I155*H155,2)</f>
        <v>0</v>
      </c>
      <c r="K155" s="247" t="s">
        <v>1</v>
      </c>
      <c r="L155" s="252"/>
      <c r="M155" s="253" t="s">
        <v>1</v>
      </c>
      <c r="N155" s="254" t="s">
        <v>38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158</v>
      </c>
      <c r="AT155" s="227" t="s">
        <v>154</v>
      </c>
      <c r="AU155" s="227" t="s">
        <v>83</v>
      </c>
      <c r="AY155" s="15" t="s">
        <v>123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130</v>
      </c>
      <c r="BM155" s="227" t="s">
        <v>348</v>
      </c>
    </row>
    <row r="156" s="2" customFormat="1" ht="16.5" customHeight="1">
      <c r="A156" s="36"/>
      <c r="B156" s="37"/>
      <c r="C156" s="245" t="s">
        <v>246</v>
      </c>
      <c r="D156" s="245" t="s">
        <v>154</v>
      </c>
      <c r="E156" s="246" t="s">
        <v>349</v>
      </c>
      <c r="F156" s="247" t="s">
        <v>350</v>
      </c>
      <c r="G156" s="248" t="s">
        <v>270</v>
      </c>
      <c r="H156" s="249">
        <v>27</v>
      </c>
      <c r="I156" s="250"/>
      <c r="J156" s="251">
        <f>ROUND(I156*H156,2)</f>
        <v>0</v>
      </c>
      <c r="K156" s="247" t="s">
        <v>1</v>
      </c>
      <c r="L156" s="252"/>
      <c r="M156" s="253" t="s">
        <v>1</v>
      </c>
      <c r="N156" s="254" t="s">
        <v>38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158</v>
      </c>
      <c r="AT156" s="227" t="s">
        <v>154</v>
      </c>
      <c r="AU156" s="227" t="s">
        <v>83</v>
      </c>
      <c r="AY156" s="15" t="s">
        <v>123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81</v>
      </c>
      <c r="BK156" s="228">
        <f>ROUND(I156*H156,2)</f>
        <v>0</v>
      </c>
      <c r="BL156" s="15" t="s">
        <v>130</v>
      </c>
      <c r="BM156" s="227" t="s">
        <v>351</v>
      </c>
    </row>
    <row r="157" s="2" customFormat="1" ht="37.8" customHeight="1">
      <c r="A157" s="36"/>
      <c r="B157" s="37"/>
      <c r="C157" s="216" t="s">
        <v>252</v>
      </c>
      <c r="D157" s="216" t="s">
        <v>125</v>
      </c>
      <c r="E157" s="217" t="s">
        <v>352</v>
      </c>
      <c r="F157" s="218" t="s">
        <v>353</v>
      </c>
      <c r="G157" s="219" t="s">
        <v>311</v>
      </c>
      <c r="H157" s="220">
        <v>1</v>
      </c>
      <c r="I157" s="221"/>
      <c r="J157" s="222">
        <f>ROUND(I157*H157,2)</f>
        <v>0</v>
      </c>
      <c r="K157" s="218" t="s">
        <v>129</v>
      </c>
      <c r="L157" s="42"/>
      <c r="M157" s="223" t="s">
        <v>1</v>
      </c>
      <c r="N157" s="224" t="s">
        <v>38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130</v>
      </c>
      <c r="AT157" s="227" t="s">
        <v>125</v>
      </c>
      <c r="AU157" s="227" t="s">
        <v>83</v>
      </c>
      <c r="AY157" s="15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130</v>
      </c>
      <c r="BM157" s="227" t="s">
        <v>354</v>
      </c>
    </row>
    <row r="158" s="2" customFormat="1" ht="24.15" customHeight="1">
      <c r="A158" s="36"/>
      <c r="B158" s="37"/>
      <c r="C158" s="216" t="s">
        <v>256</v>
      </c>
      <c r="D158" s="216" t="s">
        <v>125</v>
      </c>
      <c r="E158" s="217" t="s">
        <v>355</v>
      </c>
      <c r="F158" s="218" t="s">
        <v>356</v>
      </c>
      <c r="G158" s="219" t="s">
        <v>311</v>
      </c>
      <c r="H158" s="220">
        <v>1</v>
      </c>
      <c r="I158" s="221"/>
      <c r="J158" s="222">
        <f>ROUND(I158*H158,2)</f>
        <v>0</v>
      </c>
      <c r="K158" s="218" t="s">
        <v>129</v>
      </c>
      <c r="L158" s="42"/>
      <c r="M158" s="223" t="s">
        <v>1</v>
      </c>
      <c r="N158" s="224" t="s">
        <v>38</v>
      </c>
      <c r="O158" s="89"/>
      <c r="P158" s="225">
        <f>O158*H158</f>
        <v>0</v>
      </c>
      <c r="Q158" s="225">
        <v>0.0028900000000000002</v>
      </c>
      <c r="R158" s="225">
        <f>Q158*H158</f>
        <v>0.0028900000000000002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130</v>
      </c>
      <c r="AT158" s="227" t="s">
        <v>125</v>
      </c>
      <c r="AU158" s="227" t="s">
        <v>83</v>
      </c>
      <c r="AY158" s="15" t="s">
        <v>123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81</v>
      </c>
      <c r="BK158" s="228">
        <f>ROUND(I158*H158,2)</f>
        <v>0</v>
      </c>
      <c r="BL158" s="15" t="s">
        <v>130</v>
      </c>
      <c r="BM158" s="227" t="s">
        <v>357</v>
      </c>
    </row>
    <row r="159" s="2" customFormat="1" ht="24.15" customHeight="1">
      <c r="A159" s="36"/>
      <c r="B159" s="37"/>
      <c r="C159" s="216" t="s">
        <v>263</v>
      </c>
      <c r="D159" s="216" t="s">
        <v>125</v>
      </c>
      <c r="E159" s="217" t="s">
        <v>358</v>
      </c>
      <c r="F159" s="218" t="s">
        <v>359</v>
      </c>
      <c r="G159" s="219" t="s">
        <v>311</v>
      </c>
      <c r="H159" s="220">
        <v>8</v>
      </c>
      <c r="I159" s="221"/>
      <c r="J159" s="222">
        <f>ROUND(I159*H159,2)</f>
        <v>0</v>
      </c>
      <c r="K159" s="218" t="s">
        <v>129</v>
      </c>
      <c r="L159" s="42"/>
      <c r="M159" s="223" t="s">
        <v>1</v>
      </c>
      <c r="N159" s="224" t="s">
        <v>38</v>
      </c>
      <c r="O159" s="89"/>
      <c r="P159" s="225">
        <f>O159*H159</f>
        <v>0</v>
      </c>
      <c r="Q159" s="225">
        <v>0.0020799999999999998</v>
      </c>
      <c r="R159" s="225">
        <f>Q159*H159</f>
        <v>0.016639999999999999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130</v>
      </c>
      <c r="AT159" s="227" t="s">
        <v>125</v>
      </c>
      <c r="AU159" s="227" t="s">
        <v>83</v>
      </c>
      <c r="AY159" s="15" t="s">
        <v>123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81</v>
      </c>
      <c r="BK159" s="228">
        <f>ROUND(I159*H159,2)</f>
        <v>0</v>
      </c>
      <c r="BL159" s="15" t="s">
        <v>130</v>
      </c>
      <c r="BM159" s="227" t="s">
        <v>360</v>
      </c>
    </row>
    <row r="160" s="12" customFormat="1" ht="22.8" customHeight="1">
      <c r="A160" s="12"/>
      <c r="B160" s="200"/>
      <c r="C160" s="201"/>
      <c r="D160" s="202" t="s">
        <v>72</v>
      </c>
      <c r="E160" s="214" t="s">
        <v>236</v>
      </c>
      <c r="F160" s="214" t="s">
        <v>237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P161</f>
        <v>0</v>
      </c>
      <c r="Q160" s="208"/>
      <c r="R160" s="209">
        <f>R161</f>
        <v>0</v>
      </c>
      <c r="S160" s="208"/>
      <c r="T160" s="210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81</v>
      </c>
      <c r="AT160" s="212" t="s">
        <v>72</v>
      </c>
      <c r="AU160" s="212" t="s">
        <v>81</v>
      </c>
      <c r="AY160" s="211" t="s">
        <v>123</v>
      </c>
      <c r="BK160" s="213">
        <f>BK161</f>
        <v>0</v>
      </c>
    </row>
    <row r="161" s="2" customFormat="1" ht="33" customHeight="1">
      <c r="A161" s="36"/>
      <c r="B161" s="37"/>
      <c r="C161" s="216" t="s">
        <v>267</v>
      </c>
      <c r="D161" s="216" t="s">
        <v>125</v>
      </c>
      <c r="E161" s="217" t="s">
        <v>239</v>
      </c>
      <c r="F161" s="218" t="s">
        <v>240</v>
      </c>
      <c r="G161" s="219" t="s">
        <v>174</v>
      </c>
      <c r="H161" s="220">
        <v>2.2730000000000001</v>
      </c>
      <c r="I161" s="221"/>
      <c r="J161" s="222">
        <f>ROUND(I161*H161,2)</f>
        <v>0</v>
      </c>
      <c r="K161" s="218" t="s">
        <v>129</v>
      </c>
      <c r="L161" s="42"/>
      <c r="M161" s="255" t="s">
        <v>1</v>
      </c>
      <c r="N161" s="256" t="s">
        <v>38</v>
      </c>
      <c r="O161" s="257"/>
      <c r="P161" s="258">
        <f>O161*H161</f>
        <v>0</v>
      </c>
      <c r="Q161" s="258">
        <v>0</v>
      </c>
      <c r="R161" s="258">
        <f>Q161*H161</f>
        <v>0</v>
      </c>
      <c r="S161" s="258">
        <v>0</v>
      </c>
      <c r="T161" s="25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130</v>
      </c>
      <c r="AT161" s="227" t="s">
        <v>125</v>
      </c>
      <c r="AU161" s="227" t="s">
        <v>83</v>
      </c>
      <c r="AY161" s="15" t="s">
        <v>123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130</v>
      </c>
      <c r="BM161" s="227" t="s">
        <v>361</v>
      </c>
    </row>
    <row r="162" s="2" customFormat="1" ht="6.96" customHeight="1">
      <c r="A162" s="36"/>
      <c r="B162" s="64"/>
      <c r="C162" s="65"/>
      <c r="D162" s="65"/>
      <c r="E162" s="65"/>
      <c r="F162" s="65"/>
      <c r="G162" s="65"/>
      <c r="H162" s="65"/>
      <c r="I162" s="65"/>
      <c r="J162" s="65"/>
      <c r="K162" s="65"/>
      <c r="L162" s="42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sheet="1" autoFilter="0" formatColumns="0" formatRows="0" objects="1" scenarios="1" spinCount="100000" saltValue="hGS7cb1Ot+58BvFTuZTJdOmTERWJC9BTBnxrtv8i+98RbXTtP5KsLVKpSUN3npP2bwTfhBxY46akS/ohAdWnWg==" hashValue="lpkhY7fvka+VuMf7qZSQEhMh2Vb97+FdS6dDiSyeGbsQKUhQhmv93IqhwKcbrLXrhaHh0s4Cf5T0GoNHN5/kAg==" algorithmName="SHA-512" password="CC35"/>
  <autoFilter ref="C118:K16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cesta VPC3 Kolová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362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5. 11. 2022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ROUND((SUM(BE118:BE147)),  2)</f>
        <v>0</v>
      </c>
      <c r="G33" s="36"/>
      <c r="H33" s="36"/>
      <c r="I33" s="153">
        <v>0.20999999999999999</v>
      </c>
      <c r="J33" s="152">
        <f>ROUND(((SUM(BE118:BE147))*I33),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ROUND((SUM(BF118:BF147)),  2)</f>
        <v>0</v>
      </c>
      <c r="G34" s="36"/>
      <c r="H34" s="36"/>
      <c r="I34" s="153">
        <v>0.14999999999999999</v>
      </c>
      <c r="J34" s="152">
        <f>ROUND(((SUM(BF118:BF147))*I34),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ROUND((SUM(BG118:BG147)),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ROUND((SUM(BH118:BH147)),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ROUND((SUM(BI118:BI147)),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cesta VPC3 Kolová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202211013 - SO 03 3-letá péče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5. 11. 2022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108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Polní cesta VPC3 Kolová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202211013 - SO 03 3-letá péče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 xml:space="preserve"> </v>
      </c>
      <c r="G112" s="38"/>
      <c r="H112" s="38"/>
      <c r="I112" s="30" t="s">
        <v>22</v>
      </c>
      <c r="J112" s="77" t="str">
        <f>IF(J12="","",J12)</f>
        <v>5. 11. 2022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29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IF(E18="","",E18)</f>
        <v>Vyplň údaj</v>
      </c>
      <c r="G115" s="38"/>
      <c r="H115" s="38"/>
      <c r="I115" s="30" t="s">
        <v>31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109</v>
      </c>
      <c r="D117" s="192" t="s">
        <v>58</v>
      </c>
      <c r="E117" s="192" t="s">
        <v>54</v>
      </c>
      <c r="F117" s="192" t="s">
        <v>55</v>
      </c>
      <c r="G117" s="192" t="s">
        <v>110</v>
      </c>
      <c r="H117" s="192" t="s">
        <v>111</v>
      </c>
      <c r="I117" s="192" t="s">
        <v>112</v>
      </c>
      <c r="J117" s="192" t="s">
        <v>95</v>
      </c>
      <c r="K117" s="193" t="s">
        <v>113</v>
      </c>
      <c r="L117" s="194"/>
      <c r="M117" s="98" t="s">
        <v>1</v>
      </c>
      <c r="N117" s="99" t="s">
        <v>37</v>
      </c>
      <c r="O117" s="99" t="s">
        <v>114</v>
      </c>
      <c r="P117" s="99" t="s">
        <v>115</v>
      </c>
      <c r="Q117" s="99" t="s">
        <v>116</v>
      </c>
      <c r="R117" s="99" t="s">
        <v>117</v>
      </c>
      <c r="S117" s="99" t="s">
        <v>118</v>
      </c>
      <c r="T117" s="100" t="s">
        <v>119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120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97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121</v>
      </c>
      <c r="F119" s="203" t="s">
        <v>122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81</v>
      </c>
      <c r="AT119" s="212" t="s">
        <v>72</v>
      </c>
      <c r="AU119" s="212" t="s">
        <v>73</v>
      </c>
      <c r="AY119" s="211" t="s">
        <v>123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81</v>
      </c>
      <c r="F120" s="214" t="s">
        <v>124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SUM(P121:P147)</f>
        <v>0</v>
      </c>
      <c r="Q120" s="208"/>
      <c r="R120" s="209">
        <f>SUM(R121:R147)</f>
        <v>0</v>
      </c>
      <c r="S120" s="208"/>
      <c r="T120" s="210">
        <f>SUM(T121:T147)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81</v>
      </c>
      <c r="AY120" s="211" t="s">
        <v>123</v>
      </c>
      <c r="BK120" s="213">
        <f>SUM(BK121:BK147)</f>
        <v>0</v>
      </c>
    </row>
    <row r="121" s="2" customFormat="1" ht="24.15" customHeight="1">
      <c r="A121" s="36"/>
      <c r="B121" s="37"/>
      <c r="C121" s="216" t="s">
        <v>81</v>
      </c>
      <c r="D121" s="216" t="s">
        <v>125</v>
      </c>
      <c r="E121" s="217" t="s">
        <v>363</v>
      </c>
      <c r="F121" s="218" t="s">
        <v>364</v>
      </c>
      <c r="G121" s="219" t="s">
        <v>311</v>
      </c>
      <c r="H121" s="220">
        <v>13.5</v>
      </c>
      <c r="I121" s="221"/>
      <c r="J121" s="222">
        <f>ROUND(I121*H121,2)</f>
        <v>0</v>
      </c>
      <c r="K121" s="218" t="s">
        <v>129</v>
      </c>
      <c r="L121" s="42"/>
      <c r="M121" s="223" t="s">
        <v>1</v>
      </c>
      <c r="N121" s="224" t="s">
        <v>38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130</v>
      </c>
      <c r="AT121" s="227" t="s">
        <v>125</v>
      </c>
      <c r="AU121" s="227" t="s">
        <v>83</v>
      </c>
      <c r="AY121" s="15" t="s">
        <v>123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130</v>
      </c>
      <c r="BM121" s="227" t="s">
        <v>365</v>
      </c>
    </row>
    <row r="122" s="2" customFormat="1">
      <c r="A122" s="36"/>
      <c r="B122" s="37"/>
      <c r="C122" s="38"/>
      <c r="D122" s="229" t="s">
        <v>140</v>
      </c>
      <c r="E122" s="38"/>
      <c r="F122" s="230" t="s">
        <v>366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140</v>
      </c>
      <c r="AU122" s="15" t="s">
        <v>83</v>
      </c>
    </row>
    <row r="123" s="13" customFormat="1">
      <c r="A123" s="13"/>
      <c r="B123" s="234"/>
      <c r="C123" s="235"/>
      <c r="D123" s="229" t="s">
        <v>145</v>
      </c>
      <c r="E123" s="236" t="s">
        <v>1</v>
      </c>
      <c r="F123" s="237" t="s">
        <v>367</v>
      </c>
      <c r="G123" s="235"/>
      <c r="H123" s="238">
        <v>13.5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145</v>
      </c>
      <c r="AU123" s="244" t="s">
        <v>83</v>
      </c>
      <c r="AV123" s="13" t="s">
        <v>83</v>
      </c>
      <c r="AW123" s="13" t="s">
        <v>30</v>
      </c>
      <c r="AX123" s="13" t="s">
        <v>81</v>
      </c>
      <c r="AY123" s="244" t="s">
        <v>123</v>
      </c>
    </row>
    <row r="124" s="2" customFormat="1" ht="37.8" customHeight="1">
      <c r="A124" s="36"/>
      <c r="B124" s="37"/>
      <c r="C124" s="216" t="s">
        <v>83</v>
      </c>
      <c r="D124" s="216" t="s">
        <v>125</v>
      </c>
      <c r="E124" s="217" t="s">
        <v>368</v>
      </c>
      <c r="F124" s="218" t="s">
        <v>369</v>
      </c>
      <c r="G124" s="219" t="s">
        <v>270</v>
      </c>
      <c r="H124" s="220">
        <v>27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38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130</v>
      </c>
      <c r="AT124" s="227" t="s">
        <v>125</v>
      </c>
      <c r="AU124" s="227" t="s">
        <v>83</v>
      </c>
      <c r="AY124" s="15" t="s">
        <v>123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81</v>
      </c>
      <c r="BK124" s="228">
        <f>ROUND(I124*H124,2)</f>
        <v>0</v>
      </c>
      <c r="BL124" s="15" t="s">
        <v>130</v>
      </c>
      <c r="BM124" s="227" t="s">
        <v>370</v>
      </c>
    </row>
    <row r="125" s="2" customFormat="1">
      <c r="A125" s="36"/>
      <c r="B125" s="37"/>
      <c r="C125" s="38"/>
      <c r="D125" s="229" t="s">
        <v>140</v>
      </c>
      <c r="E125" s="38"/>
      <c r="F125" s="230" t="s">
        <v>371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140</v>
      </c>
      <c r="AU125" s="15" t="s">
        <v>83</v>
      </c>
    </row>
    <row r="126" s="13" customFormat="1">
      <c r="A126" s="13"/>
      <c r="B126" s="234"/>
      <c r="C126" s="235"/>
      <c r="D126" s="229" t="s">
        <v>145</v>
      </c>
      <c r="E126" s="236" t="s">
        <v>1</v>
      </c>
      <c r="F126" s="237" t="s">
        <v>372</v>
      </c>
      <c r="G126" s="235"/>
      <c r="H126" s="238">
        <v>27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145</v>
      </c>
      <c r="AU126" s="244" t="s">
        <v>83</v>
      </c>
      <c r="AV126" s="13" t="s">
        <v>83</v>
      </c>
      <c r="AW126" s="13" t="s">
        <v>30</v>
      </c>
      <c r="AX126" s="13" t="s">
        <v>81</v>
      </c>
      <c r="AY126" s="244" t="s">
        <v>123</v>
      </c>
    </row>
    <row r="127" s="2" customFormat="1" ht="24.15" customHeight="1">
      <c r="A127" s="36"/>
      <c r="B127" s="37"/>
      <c r="C127" s="216" t="s">
        <v>136</v>
      </c>
      <c r="D127" s="216" t="s">
        <v>125</v>
      </c>
      <c r="E127" s="217" t="s">
        <v>373</v>
      </c>
      <c r="F127" s="218" t="s">
        <v>374</v>
      </c>
      <c r="G127" s="219" t="s">
        <v>128</v>
      </c>
      <c r="H127" s="220">
        <v>8.0999999999999996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38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130</v>
      </c>
      <c r="AT127" s="227" t="s">
        <v>125</v>
      </c>
      <c r="AU127" s="227" t="s">
        <v>83</v>
      </c>
      <c r="AY127" s="15" t="s">
        <v>123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81</v>
      </c>
      <c r="BK127" s="228">
        <f>ROUND(I127*H127,2)</f>
        <v>0</v>
      </c>
      <c r="BL127" s="15" t="s">
        <v>130</v>
      </c>
      <c r="BM127" s="227" t="s">
        <v>375</v>
      </c>
    </row>
    <row r="128" s="2" customFormat="1">
      <c r="A128" s="36"/>
      <c r="B128" s="37"/>
      <c r="C128" s="38"/>
      <c r="D128" s="229" t="s">
        <v>140</v>
      </c>
      <c r="E128" s="38"/>
      <c r="F128" s="230" t="s">
        <v>376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140</v>
      </c>
      <c r="AU128" s="15" t="s">
        <v>83</v>
      </c>
    </row>
    <row r="129" s="13" customFormat="1">
      <c r="A129" s="13"/>
      <c r="B129" s="234"/>
      <c r="C129" s="235"/>
      <c r="D129" s="229" t="s">
        <v>145</v>
      </c>
      <c r="E129" s="236" t="s">
        <v>1</v>
      </c>
      <c r="F129" s="237" t="s">
        <v>377</v>
      </c>
      <c r="G129" s="235"/>
      <c r="H129" s="238">
        <v>8.0999999999999996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145</v>
      </c>
      <c r="AU129" s="244" t="s">
        <v>83</v>
      </c>
      <c r="AV129" s="13" t="s">
        <v>83</v>
      </c>
      <c r="AW129" s="13" t="s">
        <v>30</v>
      </c>
      <c r="AX129" s="13" t="s">
        <v>81</v>
      </c>
      <c r="AY129" s="244" t="s">
        <v>123</v>
      </c>
    </row>
    <row r="130" s="2" customFormat="1" ht="16.5" customHeight="1">
      <c r="A130" s="36"/>
      <c r="B130" s="37"/>
      <c r="C130" s="216" t="s">
        <v>130</v>
      </c>
      <c r="D130" s="216" t="s">
        <v>125</v>
      </c>
      <c r="E130" s="217" t="s">
        <v>378</v>
      </c>
      <c r="F130" s="218" t="s">
        <v>379</v>
      </c>
      <c r="G130" s="219" t="s">
        <v>270</v>
      </c>
      <c r="H130" s="220">
        <v>1</v>
      </c>
      <c r="I130" s="221"/>
      <c r="J130" s="222">
        <f>ROUND(I130*H130,2)</f>
        <v>0</v>
      </c>
      <c r="K130" s="218" t="s">
        <v>1</v>
      </c>
      <c r="L130" s="42"/>
      <c r="M130" s="223" t="s">
        <v>1</v>
      </c>
      <c r="N130" s="224" t="s">
        <v>38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130</v>
      </c>
      <c r="AT130" s="227" t="s">
        <v>125</v>
      </c>
      <c r="AU130" s="227" t="s">
        <v>83</v>
      </c>
      <c r="AY130" s="15" t="s">
        <v>123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81</v>
      </c>
      <c r="BK130" s="228">
        <f>ROUND(I130*H130,2)</f>
        <v>0</v>
      </c>
      <c r="BL130" s="15" t="s">
        <v>130</v>
      </c>
      <c r="BM130" s="227" t="s">
        <v>380</v>
      </c>
    </row>
    <row r="131" s="2" customFormat="1">
      <c r="A131" s="36"/>
      <c r="B131" s="37"/>
      <c r="C131" s="38"/>
      <c r="D131" s="229" t="s">
        <v>140</v>
      </c>
      <c r="E131" s="38"/>
      <c r="F131" s="230" t="s">
        <v>381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140</v>
      </c>
      <c r="AU131" s="15" t="s">
        <v>83</v>
      </c>
    </row>
    <row r="132" s="13" customFormat="1">
      <c r="A132" s="13"/>
      <c r="B132" s="234"/>
      <c r="C132" s="235"/>
      <c r="D132" s="229" t="s">
        <v>145</v>
      </c>
      <c r="E132" s="236" t="s">
        <v>1</v>
      </c>
      <c r="F132" s="237" t="s">
        <v>81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145</v>
      </c>
      <c r="AU132" s="244" t="s">
        <v>83</v>
      </c>
      <c r="AV132" s="13" t="s">
        <v>83</v>
      </c>
      <c r="AW132" s="13" t="s">
        <v>30</v>
      </c>
      <c r="AX132" s="13" t="s">
        <v>81</v>
      </c>
      <c r="AY132" s="244" t="s">
        <v>123</v>
      </c>
    </row>
    <row r="133" s="2" customFormat="1" ht="24.15" customHeight="1">
      <c r="A133" s="36"/>
      <c r="B133" s="37"/>
      <c r="C133" s="216" t="s">
        <v>147</v>
      </c>
      <c r="D133" s="216" t="s">
        <v>125</v>
      </c>
      <c r="E133" s="217" t="s">
        <v>382</v>
      </c>
      <c r="F133" s="218" t="s">
        <v>383</v>
      </c>
      <c r="G133" s="219" t="s">
        <v>270</v>
      </c>
      <c r="H133" s="220">
        <v>27</v>
      </c>
      <c r="I133" s="221"/>
      <c r="J133" s="222">
        <f>ROUND(I133*H133,2)</f>
        <v>0</v>
      </c>
      <c r="K133" s="218" t="s">
        <v>1</v>
      </c>
      <c r="L133" s="42"/>
      <c r="M133" s="223" t="s">
        <v>1</v>
      </c>
      <c r="N133" s="224" t="s">
        <v>38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130</v>
      </c>
      <c r="AT133" s="227" t="s">
        <v>125</v>
      </c>
      <c r="AU133" s="227" t="s">
        <v>83</v>
      </c>
      <c r="AY133" s="15" t="s">
        <v>123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130</v>
      </c>
      <c r="BM133" s="227" t="s">
        <v>384</v>
      </c>
    </row>
    <row r="134" s="2" customFormat="1">
      <c r="A134" s="36"/>
      <c r="B134" s="37"/>
      <c r="C134" s="38"/>
      <c r="D134" s="229" t="s">
        <v>140</v>
      </c>
      <c r="E134" s="38"/>
      <c r="F134" s="230" t="s">
        <v>385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140</v>
      </c>
      <c r="AU134" s="15" t="s">
        <v>83</v>
      </c>
    </row>
    <row r="135" s="13" customFormat="1">
      <c r="A135" s="13"/>
      <c r="B135" s="234"/>
      <c r="C135" s="235"/>
      <c r="D135" s="229" t="s">
        <v>145</v>
      </c>
      <c r="E135" s="236" t="s">
        <v>1</v>
      </c>
      <c r="F135" s="237" t="s">
        <v>372</v>
      </c>
      <c r="G135" s="235"/>
      <c r="H135" s="238">
        <v>27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145</v>
      </c>
      <c r="AU135" s="244" t="s">
        <v>83</v>
      </c>
      <c r="AV135" s="13" t="s">
        <v>83</v>
      </c>
      <c r="AW135" s="13" t="s">
        <v>30</v>
      </c>
      <c r="AX135" s="13" t="s">
        <v>81</v>
      </c>
      <c r="AY135" s="244" t="s">
        <v>123</v>
      </c>
    </row>
    <row r="136" s="2" customFormat="1" ht="16.5" customHeight="1">
      <c r="A136" s="36"/>
      <c r="B136" s="37"/>
      <c r="C136" s="216" t="s">
        <v>153</v>
      </c>
      <c r="D136" s="216" t="s">
        <v>125</v>
      </c>
      <c r="E136" s="217" t="s">
        <v>386</v>
      </c>
      <c r="F136" s="218" t="s">
        <v>387</v>
      </c>
      <c r="G136" s="219" t="s">
        <v>270</v>
      </c>
      <c r="H136" s="220">
        <v>5175</v>
      </c>
      <c r="I136" s="221"/>
      <c r="J136" s="222">
        <f>ROUND(I136*H136,2)</f>
        <v>0</v>
      </c>
      <c r="K136" s="218" t="s">
        <v>1</v>
      </c>
      <c r="L136" s="42"/>
      <c r="M136" s="223" t="s">
        <v>1</v>
      </c>
      <c r="N136" s="224" t="s">
        <v>38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130</v>
      </c>
      <c r="AT136" s="227" t="s">
        <v>125</v>
      </c>
      <c r="AU136" s="227" t="s">
        <v>83</v>
      </c>
      <c r="AY136" s="15" t="s">
        <v>123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81</v>
      </c>
      <c r="BK136" s="228">
        <f>ROUND(I136*H136,2)</f>
        <v>0</v>
      </c>
      <c r="BL136" s="15" t="s">
        <v>130</v>
      </c>
      <c r="BM136" s="227" t="s">
        <v>388</v>
      </c>
    </row>
    <row r="137" s="2" customFormat="1">
      <c r="A137" s="36"/>
      <c r="B137" s="37"/>
      <c r="C137" s="38"/>
      <c r="D137" s="229" t="s">
        <v>140</v>
      </c>
      <c r="E137" s="38"/>
      <c r="F137" s="230" t="s">
        <v>389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140</v>
      </c>
      <c r="AU137" s="15" t="s">
        <v>83</v>
      </c>
    </row>
    <row r="138" s="13" customFormat="1">
      <c r="A138" s="13"/>
      <c r="B138" s="234"/>
      <c r="C138" s="235"/>
      <c r="D138" s="229" t="s">
        <v>145</v>
      </c>
      <c r="E138" s="236" t="s">
        <v>1</v>
      </c>
      <c r="F138" s="237" t="s">
        <v>390</v>
      </c>
      <c r="G138" s="235"/>
      <c r="H138" s="238">
        <v>5175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145</v>
      </c>
      <c r="AU138" s="244" t="s">
        <v>83</v>
      </c>
      <c r="AV138" s="13" t="s">
        <v>83</v>
      </c>
      <c r="AW138" s="13" t="s">
        <v>30</v>
      </c>
      <c r="AX138" s="13" t="s">
        <v>81</v>
      </c>
      <c r="AY138" s="244" t="s">
        <v>123</v>
      </c>
    </row>
    <row r="139" s="2" customFormat="1" ht="24.15" customHeight="1">
      <c r="A139" s="36"/>
      <c r="B139" s="37"/>
      <c r="C139" s="216" t="s">
        <v>161</v>
      </c>
      <c r="D139" s="216" t="s">
        <v>125</v>
      </c>
      <c r="E139" s="217" t="s">
        <v>391</v>
      </c>
      <c r="F139" s="218" t="s">
        <v>392</v>
      </c>
      <c r="G139" s="219" t="s">
        <v>134</v>
      </c>
      <c r="H139" s="220">
        <v>517.5</v>
      </c>
      <c r="I139" s="221"/>
      <c r="J139" s="222">
        <f>ROUND(I139*H139,2)</f>
        <v>0</v>
      </c>
      <c r="K139" s="218" t="s">
        <v>1</v>
      </c>
      <c r="L139" s="42"/>
      <c r="M139" s="223" t="s">
        <v>1</v>
      </c>
      <c r="N139" s="224" t="s">
        <v>38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130</v>
      </c>
      <c r="AT139" s="227" t="s">
        <v>125</v>
      </c>
      <c r="AU139" s="227" t="s">
        <v>83</v>
      </c>
      <c r="AY139" s="15" t="s">
        <v>123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81</v>
      </c>
      <c r="BK139" s="228">
        <f>ROUND(I139*H139,2)</f>
        <v>0</v>
      </c>
      <c r="BL139" s="15" t="s">
        <v>130</v>
      </c>
      <c r="BM139" s="227" t="s">
        <v>393</v>
      </c>
    </row>
    <row r="140" s="2" customFormat="1">
      <c r="A140" s="36"/>
      <c r="B140" s="37"/>
      <c r="C140" s="38"/>
      <c r="D140" s="229" t="s">
        <v>140</v>
      </c>
      <c r="E140" s="38"/>
      <c r="F140" s="230" t="s">
        <v>394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140</v>
      </c>
      <c r="AU140" s="15" t="s">
        <v>83</v>
      </c>
    </row>
    <row r="141" s="13" customFormat="1">
      <c r="A141" s="13"/>
      <c r="B141" s="234"/>
      <c r="C141" s="235"/>
      <c r="D141" s="229" t="s">
        <v>145</v>
      </c>
      <c r="E141" s="236" t="s">
        <v>1</v>
      </c>
      <c r="F141" s="237" t="s">
        <v>395</v>
      </c>
      <c r="G141" s="235"/>
      <c r="H141" s="238">
        <v>517.5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145</v>
      </c>
      <c r="AU141" s="244" t="s">
        <v>83</v>
      </c>
      <c r="AV141" s="13" t="s">
        <v>83</v>
      </c>
      <c r="AW141" s="13" t="s">
        <v>30</v>
      </c>
      <c r="AX141" s="13" t="s">
        <v>81</v>
      </c>
      <c r="AY141" s="244" t="s">
        <v>123</v>
      </c>
    </row>
    <row r="142" s="2" customFormat="1" ht="24.15" customHeight="1">
      <c r="A142" s="36"/>
      <c r="B142" s="37"/>
      <c r="C142" s="216" t="s">
        <v>158</v>
      </c>
      <c r="D142" s="216" t="s">
        <v>125</v>
      </c>
      <c r="E142" s="217" t="s">
        <v>396</v>
      </c>
      <c r="F142" s="218" t="s">
        <v>397</v>
      </c>
      <c r="G142" s="219" t="s">
        <v>134</v>
      </c>
      <c r="H142" s="220">
        <v>2068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130</v>
      </c>
      <c r="AT142" s="227" t="s">
        <v>125</v>
      </c>
      <c r="AU142" s="227" t="s">
        <v>83</v>
      </c>
      <c r="AY142" s="15" t="s">
        <v>123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130</v>
      </c>
      <c r="BM142" s="227" t="s">
        <v>398</v>
      </c>
    </row>
    <row r="143" s="2" customFormat="1">
      <c r="A143" s="36"/>
      <c r="B143" s="37"/>
      <c r="C143" s="38"/>
      <c r="D143" s="229" t="s">
        <v>140</v>
      </c>
      <c r="E143" s="38"/>
      <c r="F143" s="230" t="s">
        <v>399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140</v>
      </c>
      <c r="AU143" s="15" t="s">
        <v>83</v>
      </c>
    </row>
    <row r="144" s="13" customFormat="1">
      <c r="A144" s="13"/>
      <c r="B144" s="234"/>
      <c r="C144" s="235"/>
      <c r="D144" s="229" t="s">
        <v>145</v>
      </c>
      <c r="E144" s="236" t="s">
        <v>1</v>
      </c>
      <c r="F144" s="237" t="s">
        <v>400</v>
      </c>
      <c r="G144" s="235"/>
      <c r="H144" s="238">
        <v>2068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145</v>
      </c>
      <c r="AU144" s="244" t="s">
        <v>83</v>
      </c>
      <c r="AV144" s="13" t="s">
        <v>83</v>
      </c>
      <c r="AW144" s="13" t="s">
        <v>30</v>
      </c>
      <c r="AX144" s="13" t="s">
        <v>81</v>
      </c>
      <c r="AY144" s="244" t="s">
        <v>123</v>
      </c>
    </row>
    <row r="145" s="2" customFormat="1" ht="16.5" customHeight="1">
      <c r="A145" s="36"/>
      <c r="B145" s="37"/>
      <c r="C145" s="245" t="s">
        <v>171</v>
      </c>
      <c r="D145" s="245" t="s">
        <v>154</v>
      </c>
      <c r="E145" s="246" t="s">
        <v>401</v>
      </c>
      <c r="F145" s="247" t="s">
        <v>402</v>
      </c>
      <c r="G145" s="248" t="s">
        <v>134</v>
      </c>
      <c r="H145" s="249">
        <v>517.5</v>
      </c>
      <c r="I145" s="250"/>
      <c r="J145" s="251">
        <f>ROUND(I145*H145,2)</f>
        <v>0</v>
      </c>
      <c r="K145" s="247" t="s">
        <v>1</v>
      </c>
      <c r="L145" s="252"/>
      <c r="M145" s="253" t="s">
        <v>1</v>
      </c>
      <c r="N145" s="254" t="s">
        <v>38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158</v>
      </c>
      <c r="AT145" s="227" t="s">
        <v>154</v>
      </c>
      <c r="AU145" s="227" t="s">
        <v>83</v>
      </c>
      <c r="AY145" s="15" t="s">
        <v>123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81</v>
      </c>
      <c r="BK145" s="228">
        <f>ROUND(I145*H145,2)</f>
        <v>0</v>
      </c>
      <c r="BL145" s="15" t="s">
        <v>130</v>
      </c>
      <c r="BM145" s="227" t="s">
        <v>403</v>
      </c>
    </row>
    <row r="146" s="2" customFormat="1">
      <c r="A146" s="36"/>
      <c r="B146" s="37"/>
      <c r="C146" s="38"/>
      <c r="D146" s="229" t="s">
        <v>140</v>
      </c>
      <c r="E146" s="38"/>
      <c r="F146" s="230" t="s">
        <v>399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140</v>
      </c>
      <c r="AU146" s="15" t="s">
        <v>83</v>
      </c>
    </row>
    <row r="147" s="13" customFormat="1">
      <c r="A147" s="13"/>
      <c r="B147" s="234"/>
      <c r="C147" s="235"/>
      <c r="D147" s="229" t="s">
        <v>145</v>
      </c>
      <c r="E147" s="236" t="s">
        <v>1</v>
      </c>
      <c r="F147" s="237" t="s">
        <v>404</v>
      </c>
      <c r="G147" s="235"/>
      <c r="H147" s="238">
        <v>517.5</v>
      </c>
      <c r="I147" s="239"/>
      <c r="J147" s="235"/>
      <c r="K147" s="235"/>
      <c r="L147" s="240"/>
      <c r="M147" s="260"/>
      <c r="N147" s="261"/>
      <c r="O147" s="261"/>
      <c r="P147" s="261"/>
      <c r="Q147" s="261"/>
      <c r="R147" s="261"/>
      <c r="S147" s="261"/>
      <c r="T147" s="26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145</v>
      </c>
      <c r="AU147" s="244" t="s">
        <v>83</v>
      </c>
      <c r="AV147" s="13" t="s">
        <v>83</v>
      </c>
      <c r="AW147" s="13" t="s">
        <v>30</v>
      </c>
      <c r="AX147" s="13" t="s">
        <v>81</v>
      </c>
      <c r="AY147" s="244" t="s">
        <v>123</v>
      </c>
    </row>
    <row r="148" s="2" customFormat="1" ht="6.96" customHeight="1">
      <c r="A148" s="36"/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42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sheet="1" autoFilter="0" formatColumns="0" formatRows="0" objects="1" scenarios="1" spinCount="100000" saltValue="D9dMf0E7IDnRF+I/hyg9W5Tz6Mur1a0yAleHZSg+Ux9aQO9vCvFh1FEi7XWsvuJVKAQnfJYcBb7rd7jRsVcpaA==" hashValue="tmvn6o6EUY7KDqxWTEp6lsehphRDJGydNLmQO8dlK/OX2ba/Yk2JDtAl+SH+7Qqg6KIMMhSeRtwSPuEkfBopuQ==" algorithmName="SHA-512" password="CC35"/>
  <autoFilter ref="C117:K14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2023-02-10T08:39:40Z</dcterms:created>
  <dcterms:modified xsi:type="dcterms:W3CDTF">2023-02-10T08:39:44Z</dcterms:modified>
</cp:coreProperties>
</file>